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inel" sheetId="1" state="visible" r:id="rId3"/>
    <sheet name="Vendedores" sheetId="2" state="visible" r:id="rId4"/>
    <sheet name="Vendas" sheetId="3" state="visible" r:id="rId5"/>
    <sheet name="Como usa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<sst xmlns="http://schemas.openxmlformats.org/spreadsheetml/2006/main" count="671" uniqueCount="71">
  <si>
    <t xml:space="preserve">Vendas e Comissões</t>
  </si>
  <si>
    <t xml:space="preserve">Escolha o mês e veja o ranking da equipe, a meta de cada vendedor e as comissões a pagar.</t>
  </si>
  <si>
    <t xml:space="preserve">Mês do painel:</t>
  </si>
  <si>
    <t xml:space="preserve">← escolha o mês (sempre o dia 1º)</t>
  </si>
  <si>
    <t xml:space="preserve">VENDIDO NO MÊS</t>
  </si>
  <si>
    <t xml:space="preserve">META DA EQUIPE</t>
  </si>
  <si>
    <t xml:space="preserve">% DA META</t>
  </si>
  <si>
    <t xml:space="preserve">Nº DE VENDAS</t>
  </si>
  <si>
    <t xml:space="preserve">COMISSÕES A PAGAR</t>
  </si>
  <si>
    <t xml:space="preserve">Desempenho por vendedor(a)</t>
  </si>
  <si>
    <t xml:space="preserve">Mais vendidos no mês</t>
  </si>
  <si>
    <t xml:space="preserve">Vendedor(a)</t>
  </si>
  <si>
    <t xml:space="preserve">Vendido</t>
  </si>
  <si>
    <t xml:space="preserve">Meta</t>
  </si>
  <si>
    <t xml:space="preserve">% da meta</t>
  </si>
  <si>
    <t xml:space="preserve">Andamento</t>
  </si>
  <si>
    <t xml:space="preserve">Nº vendas</t>
  </si>
  <si>
    <t xml:space="preserve">Ticket médio</t>
  </si>
  <si>
    <t xml:space="preserve">Comissão</t>
  </si>
  <si>
    <t xml:space="preserve">Ranking</t>
  </si>
  <si>
    <t xml:space="preserve">Produto / serviço</t>
  </si>
  <si>
    <t xml:space="preserve">Total</t>
  </si>
  <si>
    <t xml:space="preserve">Plano anual de manutenção</t>
  </si>
  <si>
    <t xml:space="preserve">Instalação de ar-condicionado</t>
  </si>
  <si>
    <t xml:space="preserve">Ar-condicionado 12.000 BTUs</t>
  </si>
  <si>
    <t xml:space="preserve">Limpeza e higienização</t>
  </si>
  <si>
    <t xml:space="preserve">Ar-condicionado 9.000 BTUs</t>
  </si>
  <si>
    <t xml:space="preserve">Visita técnica</t>
  </si>
  <si>
    <t xml:space="preserve">Digite os produtos que quer acompanhar na coluna L.</t>
  </si>
  <si>
    <t xml:space="preserve">Modelo gratuito do DocFree · docfree.com.br</t>
  </si>
  <si>
    <t xml:space="preserve">Vendedores e metas</t>
  </si>
  <si>
    <t xml:space="preserve">Cadastre a equipe, o percentual de comissão e a meta de vendas do mês de cada um.</t>
  </si>
  <si>
    <t xml:space="preserve">% comissão</t>
  </si>
  <si>
    <t xml:space="preserve">Meta do mês (R$)</t>
  </si>
  <si>
    <t xml:space="preserve">Observação</t>
  </si>
  <si>
    <t xml:space="preserve">Ana Souza</t>
  </si>
  <si>
    <t xml:space="preserve">Bruno Lima</t>
  </si>
  <si>
    <t xml:space="preserve">Carla Mendes</t>
  </si>
  <si>
    <t xml:space="preserve">Diego Rocha</t>
  </si>
  <si>
    <t xml:space="preserve">Eduarda Alves</t>
  </si>
  <si>
    <t xml:space="preserve">Registro de vendas</t>
  </si>
  <si>
    <t xml:space="preserve">Anote cada venda. A comissão é calculada pelo percentual cadastrado na aba Vendedores.</t>
  </si>
  <si>
    <t xml:space="preserve">Data</t>
  </si>
  <si>
    <t xml:space="preserve">Cliente</t>
  </si>
  <si>
    <t xml:space="preserve">Qtd.</t>
  </si>
  <si>
    <t xml:space="preserve">Valor unit.</t>
  </si>
  <si>
    <t xml:space="preserve">Total da venda</t>
  </si>
  <si>
    <t xml:space="preserve">Mercado Bom Preço</t>
  </si>
  <si>
    <t xml:space="preserve">Escritório Silva &amp; Lima</t>
  </si>
  <si>
    <t xml:space="preserve">Padaria Pão Quente</t>
  </si>
  <si>
    <t xml:space="preserve">Clínica Bem Estar</t>
  </si>
  <si>
    <t xml:space="preserve">Consultório Dr. Reis</t>
  </si>
  <si>
    <t xml:space="preserve">Academia Força Total</t>
  </si>
  <si>
    <t xml:space="preserve">Restaurante Sabor</t>
  </si>
  <si>
    <t xml:space="preserve">Hotel Central</t>
  </si>
  <si>
    <t xml:space="preserve">Como usar esta planilha</t>
  </si>
  <si>
    <t xml:space="preserve">Passo a passo</t>
  </si>
  <si>
    <t xml:space="preserve">Na aba Vendedores, cadastre a equipe com o percentual de comissão e a meta do mês.</t>
  </si>
  <si>
    <t xml:space="preserve">Na aba Vendas, registre cada venda escolhendo o vendedor no menu.</t>
  </si>
  <si>
    <t xml:space="preserve">A comissão de cada venda é calculada sozinha.</t>
  </si>
  <si>
    <t xml:space="preserve">No Painel, escolha o mês para ver o ranking, o % da meta e quanto pagar de comissão a cada um.</t>
  </si>
  <si>
    <t xml:space="preserve">Na lista de mais vendidos, digite os produtos que você quer acompanhar.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</si>
  <si>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</si>
  <si>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</si>
  <si>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</si>
  <si>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</si>
  <si>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</si>
  <si>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Verde no % da meta = meta batida. Vermelho = abaixo de 80% da meta.</t>
  </si>
  <si>
    <t xml:space="preserve">Ticket médio é o valor médio de cada venda: ajuda a saber quem vende mais por cliente.</t>
  </si>
  <si>
    <t xml:space="preserve">As linhas de exemplo podem ser apagadas. 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</si>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</sst>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mmmm/yyyy"/>
    <numFmt numFmtId="166" formatCode="&quot;R$ &quot;#,##0.00;[RED]&quot;-R$ &quot;#,##0.00;\-"/>
    <numFmt numFmtId="167" formatCode="0%"/>
    <numFmt numFmtId="168" formatCode="0"/>
    <numFmt numFmtId="169" formatCode="General"/>
    <numFmt numFmtId="170" formatCode="&quot;R$ &quot;#,##0"/>
    <numFmt numFmtId="171" formatCode="0.0%"/>
    <numFmt numFmtId="172" formatCode="dd/mm/yyyy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17"/>
      <color rgb="FFD24B46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sz val="8.5"/>
      <color rgb="FF1F7A5A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1F7A5A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FFF6D5"/>
        <bgColor rgb="FFFDEBDD"/>
      </patternFill>
    </fill>
    <fill>
      <patternFill patternType="solid">
        <fgColor rgb="FF2B5CB8"/>
        <bgColor rgb="FF0066CC"/>
      </patternFill>
    </fill>
    <fill>
      <patternFill patternType="solid">
        <fgColor rgb="FFE07B2E"/>
        <bgColor rgb="FFFF8080"/>
      </patternFill>
    </fill>
    <fill>
      <patternFill patternType="solid">
        <fgColor rgb="FF6B4FBB"/>
        <bgColor rgb="FF2B5CB8"/>
      </patternFill>
    </fill>
    <fill>
      <patternFill patternType="solid">
        <fgColor rgb="FFD24B46"/>
        <bgColor rgb="FF993366"/>
      </patternFill>
    </fill>
    <fill>
      <patternFill patternType="solid">
        <fgColor rgb="FFE3F2EB"/>
        <bgColor rgb="FFE4EEEA"/>
      </patternFill>
    </fill>
    <fill>
      <patternFill patternType="solid">
        <fgColor rgb="FFE6EDFA"/>
        <bgColor rgb="FFEEE9FA"/>
      </patternFill>
    </fill>
    <fill>
      <patternFill patternType="solid">
        <fgColor rgb="FFFDEBDD"/>
        <bgColor rgb="FFFBE3E2"/>
      </patternFill>
    </fill>
    <fill>
      <patternFill patternType="solid">
        <fgColor rgb="FFEEE9FA"/>
        <bgColor rgb="FFE6EDFA"/>
      </patternFill>
    </fill>
    <fill>
      <patternFill patternType="solid">
        <fgColor rgb="FFFBE3E2"/>
        <bgColor rgb="FFFDEBDD"/>
      </patternFill>
    </fill>
    <fill>
      <patternFill patternType="solid">
        <fgColor rgb="FFF3F6F5"/>
        <bgColor rgb="FFFAFCFB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3" fillId="1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1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7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7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7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1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7" fillId="1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7" fillId="1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7" fillId="1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17" fillId="1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6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  <dxf>
      <font>
        <name val="Arial"/>
        <charset val="1"/>
        <family val="0"/>
        <b val="1"/>
        <color rgb="FFD24B46"/>
      </font>
    </dxf>
    <dxf>
      <font>
        <name val="Arial"/>
        <charset val="1"/>
        <family val="0"/>
        <b val="1"/>
        <color rgb="FFFFFFFF"/>
      </font>
      <fill>
        <patternFill>
          <bgColor rgb="FFE8B10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AFCFB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B9C4C0"/>
      <rgbColor rgb="FF878787"/>
      <rgbColor rgb="FF9999FF"/>
      <rgbColor rgb="FFD24B46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DEBDD"/>
      <rgbColor rgb="FFD3DDD8"/>
      <rgbColor rgb="FFEEE9FA"/>
      <rgbColor rgb="FFF3F6F5"/>
      <rgbColor rgb="FFFBE3E2"/>
      <rgbColor rgb="FF2B5CB8"/>
      <rgbColor rgb="FF33CCCC"/>
      <rgbColor rgb="FF99CC00"/>
      <rgbColor rgb="FFFFCC00"/>
      <rgbColor rgb="FFE8B10E"/>
      <rgbColor rgb="FFE07B2E"/>
      <rgbColor rgb="FF6B7C77"/>
      <rgbColor rgb="FF4F81BD"/>
      <rgbColor rgb="FF003366"/>
      <rgbColor rgb="FF2E9E6F"/>
      <rgbColor rgb="FF13241F"/>
      <rgbColor rgb="FF333300"/>
      <rgbColor rgb="FF993300"/>
      <rgbColor rgb="FF993366"/>
      <rgbColor rgb="FF6B4FBB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Vendido x meta por vendedor(a)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Painel!C12</c:f>
              <c:strCache>
                <c:ptCount val="1"/>
                <c:pt idx="0">
                  <c:v>Vendido</c:v>
                </c:pt>
              </c:strCache>
            </c:strRef>
          </c:tx>
          <c:spPr>
            <a:solidFill>
              <a:srgbClr val="2e9e6f"/>
            </a:solidFill>
            <a:ln w="9360">
              <a:solidFill>
                <a:srgbClr val="2e9e6f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Painel!$B$13:$B$17</c:f>
              <c:strCache>
                <c:ptCount val="5"/>
                <c:pt idx="0">
                  <c:v>Ana Souza</c:v>
                </c:pt>
                <c:pt idx="1">
                  <c:v>Bruno Lima</c:v>
                </c:pt>
                <c:pt idx="2">
                  <c:v>Carla Mendes</c:v>
                </c:pt>
                <c:pt idx="3">
                  <c:v>Diego Rocha</c:v>
                </c:pt>
                <c:pt idx="4">
                  <c:v>Eduarda Alves</c:v>
                </c:pt>
              </c:strCache>
            </c:strRef>
          </c:cat>
          <c:val>
            <c:numRef>
              <c:f>Painel!$C$13:$C$17</c:f>
              <c:numCache>
                <c:formatCode>"R$ "#,##0.00;[RED]"-R$ "#,##0.00;\-</c:formatCode>
                <c:ptCount val="5"/>
                <c:pt idx="0">
                  <c:v>32900</c:v>
                </c:pt>
                <c:pt idx="1">
                  <c:v>24210</c:v>
                </c:pt>
                <c:pt idx="2">
                  <c:v>33240</c:v>
                </c:pt>
                <c:pt idx="3">
                  <c:v>16730</c:v>
                </c:pt>
                <c:pt idx="4">
                  <c:v>21050</c:v>
                </c:pt>
              </c:numCache>
            </c:numRef>
          </c:val>
        </c:ser>
        <c:ser>
          <c:idx val="1"/>
          <c:order val="1"/>
          <c:tx>
            <c:strRef>
              <c:f>Painel!D12</c:f>
              <c:strCache>
                <c:ptCount val="1"/>
                <c:pt idx="0">
                  <c:v>Meta</c:v>
                </c:pt>
              </c:strCache>
            </c:strRef>
          </c:tx>
          <c:spPr>
            <a:solidFill>
              <a:srgbClr val="b9c4c0"/>
            </a:solidFill>
            <a:ln w="9360">
              <a:solidFill>
                <a:srgbClr val="b9c4c0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Painel!$B$13:$B$17</c:f>
              <c:strCache>
                <c:ptCount val="5"/>
                <c:pt idx="0">
                  <c:v>Ana Souza</c:v>
                </c:pt>
                <c:pt idx="1">
                  <c:v>Bruno Lima</c:v>
                </c:pt>
                <c:pt idx="2">
                  <c:v>Carla Mendes</c:v>
                </c:pt>
                <c:pt idx="3">
                  <c:v>Diego Rocha</c:v>
                </c:pt>
                <c:pt idx="4">
                  <c:v>Eduarda Alves</c:v>
                </c:pt>
              </c:strCache>
            </c:strRef>
          </c:cat>
          <c:val>
            <c:numRef>
              <c:f>Painel!$D$13:$D$17</c:f>
              <c:numCache>
                <c:formatCode>"R$ "#,##0.00;[RED]"-R$ "#,##0.00;\-</c:formatCode>
                <c:ptCount val="5"/>
                <c:pt idx="0">
                  <c:v>30000</c:v>
                </c:pt>
                <c:pt idx="1">
                  <c:v>25000</c:v>
                </c:pt>
                <c:pt idx="2">
                  <c:v>28000</c:v>
                </c:pt>
                <c:pt idx="3">
                  <c:v>20000</c:v>
                </c:pt>
                <c:pt idx="4">
                  <c:v>22000</c:v>
                </c:pt>
              </c:numCache>
            </c:numRef>
          </c:val>
        </c:ser>
        <c:gapWidth val="60"/>
        <c:overlap val="0"/>
        <c:axId val="64448822"/>
        <c:axId val="18369277"/>
      </c:barChart>
      <c:catAx>
        <c:axId val="6444882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369277"/>
        <c:crosses val="autoZero"/>
        <c:auto val="1"/>
        <c:lblAlgn val="ctr"/>
        <c:lblOffset val="100"/>
        <c:noMultiLvlLbl val="0"/>
      </c:catAx>
      <c:valAx>
        <c:axId val="183692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44882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Vendas por produto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Painel!M12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f7a5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2b5cb8"/>
              </a:solidFill>
              <a:ln w="0">
                <a:noFill/>
              </a:ln>
            </c:spPr>
          </c:dPt>
          <c:dPt>
            <c:idx val="2"/>
            <c:spPr>
              <a:solidFill>
                <a:srgbClr val="e07b2e"/>
              </a:solidFill>
              <a:ln w="0">
                <a:noFill/>
              </a:ln>
            </c:spPr>
          </c:dPt>
          <c:dPt>
            <c:idx val="3"/>
            <c:spPr>
              <a:solidFill>
                <a:srgbClr val="d24b46"/>
              </a:solidFill>
              <a:ln w="0">
                <a:noFill/>
              </a:ln>
            </c:spPr>
          </c:dPt>
          <c:dPt>
            <c:idx val="4"/>
            <c:spPr>
              <a:solidFill>
                <a:srgbClr val="6b4fbb"/>
              </a:solidFill>
              <a:ln w="0">
                <a:noFill/>
              </a:ln>
            </c:spPr>
          </c:dPt>
          <c:dPt>
            <c:idx val="5"/>
            <c:spPr>
              <a:solidFill>
                <a:srgbClr val="e8b10e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Painel!$L$13:$L$18</c:f>
              <c:strCache>
                <c:ptCount val="6"/>
                <c:pt idx="0">
                  <c:v>Plano anual de manutenção</c:v>
                </c:pt>
                <c:pt idx="1">
                  <c:v>Instalação de ar-condicionado</c:v>
                </c:pt>
                <c:pt idx="2">
                  <c:v>Ar-condicionado 12.000 BTUs</c:v>
                </c:pt>
                <c:pt idx="3">
                  <c:v>Limpeza e higienização</c:v>
                </c:pt>
                <c:pt idx="4">
                  <c:v>Ar-condicionado 9.000 BTUs</c:v>
                </c:pt>
                <c:pt idx="5">
                  <c:v>Visita técnica</c:v>
                </c:pt>
              </c:strCache>
            </c:strRef>
          </c:cat>
          <c:val>
            <c:numRef>
              <c:f>Painel!$M$13:$M$18</c:f>
              <c:numCache>
                <c:formatCode>"R$ "#,##0.00;[RED]"-R$ "#,##0.00;\-</c:formatCode>
                <c:ptCount val="6"/>
                <c:pt idx="0">
                  <c:v>15120</c:v>
                </c:pt>
                <c:pt idx="1">
                  <c:v>6750</c:v>
                </c:pt>
                <c:pt idx="2">
                  <c:v>71700</c:v>
                </c:pt>
                <c:pt idx="3">
                  <c:v>2520</c:v>
                </c:pt>
                <c:pt idx="4">
                  <c:v>30240</c:v>
                </c:pt>
                <c:pt idx="5">
                  <c:v>1800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26</xdr:row>
      <xdr:rowOff>0</xdr:rowOff>
    </xdr:from>
    <xdr:to>
      <xdr:col>6</xdr:col>
      <xdr:colOff>42480</xdr:colOff>
      <xdr:row>40</xdr:row>
      <xdr:rowOff>32040</xdr:rowOff>
    </xdr:to>
    <xdr:graphicFrame>
      <xdr:nvGraphicFramePr>
        <xdr:cNvPr id="0" name="Chart 1"/>
        <xdr:cNvGraphicFramePr/>
      </xdr:nvGraphicFramePr>
      <xdr:xfrm>
        <a:off x="141120" y="5410080"/>
        <a:ext cx="539928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26</xdr:row>
      <xdr:rowOff>0</xdr:rowOff>
    </xdr:from>
    <xdr:to>
      <xdr:col>11</xdr:col>
      <xdr:colOff>1225440</xdr:colOff>
      <xdr:row>40</xdr:row>
      <xdr:rowOff>32040</xdr:rowOff>
    </xdr:to>
    <xdr:graphicFrame>
      <xdr:nvGraphicFramePr>
        <xdr:cNvPr id="1" name="Chart 2"/>
        <xdr:cNvGraphicFramePr/>
      </xdr:nvGraphicFramePr>
      <xdr:xfrm>
        <a:off x="6484680" y="5410080"/>
        <a:ext cx="467928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M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0"/>
    <col collapsed="false" customWidth="true" hidden="false" outlineLevel="0" max="7" min="3" style="1" width="14"/>
    <col collapsed="false" customWidth="true" hidden="false" outlineLevel="0" max="8" min="8" style="1" width="18"/>
    <col collapsed="false" customWidth="true" hidden="false" outlineLevel="0" max="10" min="9" style="1" width="14"/>
    <col collapsed="false" customWidth="true" hidden="false" outlineLevel="0" max="11" min="11" style="1" width="3"/>
    <col collapsed="false" customWidth="true" hidden="false" outlineLevel="0" max="12" min="12" style="1" width="28"/>
    <col collapsed="false" customWidth="true" hidden="false" outlineLevel="0" max="13" min="13" style="1" width="14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15" hidden="false" customHeight="false" outlineLevel="0" collapsed="false">
      <c r="B4" s="4" t="s">
        <v>2</v>
      </c>
      <c r="C4" s="5" t="n">
        <v>46296</v>
      </c>
      <c r="D4" s="6" t="s">
        <v>3</v>
      </c>
    </row>
    <row r="6" customFormat="false" ht="18" hidden="false" customHeight="true" outlineLevel="0" collapsed="false">
      <c r="B6" s="7" t="s">
        <v>4</v>
      </c>
      <c r="C6" s="7"/>
      <c r="D6" s="8" t="s">
        <v>5</v>
      </c>
      <c r="E6" s="8"/>
      <c r="F6" s="8"/>
      <c r="G6" s="9" t="s">
        <v>6</v>
      </c>
      <c r="H6" s="9"/>
      <c r="I6" s="10" t="s">
        <v>7</v>
      </c>
      <c r="J6" s="10"/>
      <c r="K6" s="11" t="s">
        <v>8</v>
      </c>
      <c r="L6" s="11"/>
      <c r="M6" s="11"/>
    </row>
    <row r="7" customFormat="false" ht="15" hidden="false" customHeight="false" outlineLevel="0" collapsed="false">
      <c r="B7" s="12" t="n">
        <f aca="false">SUMIFS(Vendas!$H$6:$H$805,Vendas!$B$6:$B$805,"&gt;="&amp;$C$4,Vendas!$B$6:$B$805,"&lt;"&amp;EDATE($C$4,1))</f>
        <v>128130</v>
      </c>
      <c r="C7" s="12"/>
      <c r="D7" s="13" t="n">
        <f aca="false">SUM(D13:D24)</f>
        <v>125000</v>
      </c>
      <c r="E7" s="13"/>
      <c r="F7" s="13"/>
      <c r="G7" s="14" t="n">
        <f aca="false">IF(D7=0,0,B7/D7)</f>
        <v>1.02504</v>
      </c>
      <c r="H7" s="14"/>
      <c r="I7" s="15" t="n">
        <f aca="false">COUNTIFS(Vendas!$B$6:$B$805,"&gt;="&amp;$C$4,Vendas!$B$6:$B$805,"&lt;"&amp;EDATE($C$4,1),Vendas!$H$6:$H$805,"&gt;0")</f>
        <v>59</v>
      </c>
      <c r="J7" s="15"/>
      <c r="K7" s="16" t="n">
        <f aca="false">SUMIFS(Vendas!$J$6:$J$805,Vendas!$B$6:$B$805,"&gt;="&amp;$C$4,Vendas!$B$6:$B$805,"&lt;"&amp;EDATE($C$4,1))</f>
        <v>6571.6</v>
      </c>
      <c r="L7" s="16"/>
      <c r="M7" s="16"/>
    </row>
    <row r="8" customFormat="false" ht="15" hidden="false" customHeight="false" outlineLevel="0" collapsed="false">
      <c r="B8" s="12"/>
      <c r="C8" s="12"/>
      <c r="D8" s="13"/>
      <c r="E8" s="13"/>
      <c r="F8" s="13"/>
      <c r="G8" s="14"/>
      <c r="H8" s="14"/>
      <c r="I8" s="15"/>
      <c r="J8" s="15"/>
      <c r="K8" s="16"/>
      <c r="L8" s="16"/>
      <c r="M8" s="16"/>
    </row>
    <row r="10" customFormat="false" ht="15" hidden="false" customHeight="false" outlineLevel="0" collapsed="false">
      <c r="B10" s="17" t="s">
        <v>9</v>
      </c>
      <c r="L10" s="17" t="s">
        <v>10</v>
      </c>
    </row>
    <row r="12" customFormat="false" ht="30" hidden="false" customHeight="true" outlineLevel="0" collapsed="false">
      <c r="B12" s="18" t="s">
        <v>11</v>
      </c>
      <c r="C12" s="18" t="s">
        <v>12</v>
      </c>
      <c r="D12" s="18" t="s">
        <v>13</v>
      </c>
      <c r="E12" s="18" t="s">
        <v>14</v>
      </c>
      <c r="F12" s="18" t="s">
        <v>15</v>
      </c>
      <c r="G12" s="18" t="s">
        <v>16</v>
      </c>
      <c r="H12" s="18" t="s">
        <v>17</v>
      </c>
      <c r="I12" s="18" t="s">
        <v>18</v>
      </c>
      <c r="J12" s="18" t="s">
        <v>19</v>
      </c>
      <c r="L12" s="19" t="s">
        <v>20</v>
      </c>
      <c r="M12" s="19" t="s">
        <v>21</v>
      </c>
    </row>
    <row r="13" customFormat="false" ht="15" hidden="false" customHeight="false" outlineLevel="0" collapsed="false">
      <c r="B13" s="20" t="str">
        <f aca="false">IF(Vendedores!B6="","",Vendedores!B6)</f>
        <v>Ana Souza</v>
      </c>
      <c r="C13" s="21" t="n">
        <f aca="false">IF(B13="","",SUMIFS(Vendas!$H$6:$H$805,Vendas!$C$6:$C$805,B13,Vendas!$B$6:$B$805,"&gt;="&amp;$C$4,Vendas!$B$6:$B$805,"&lt;"&amp;EDATE($C$4,1)))</f>
        <v>32900</v>
      </c>
      <c r="D13" s="21" t="n">
        <f aca="false">IF(B13="","",Vendedores!D6)</f>
        <v>30000</v>
      </c>
      <c r="E13" s="22" t="n">
        <f aca="false">IF(OR(B13="",N(D13)=0),"",C13/D13)</f>
        <v>1.09666666666667</v>
      </c>
      <c r="F13" s="23" t="str">
        <f aca="false">IF(E13="","",REPT("█",ROUND(MIN(1,MAX(0,E13))*14,0))&amp;REPT("░",14-ROUND(MIN(1,MAX(0,E13))*14,0)))</f>
        <v>██████████████</v>
      </c>
      <c r="G13" s="24" t="n">
        <f aca="false">IF(B13="","",COUNTIFS(Vendas!$C$6:$C$805,B13,Vendas!$B$6:$B$805,"&gt;="&amp;$C$4,Vendas!$B$6:$B$805,"&lt;"&amp;EDATE($C$4,1),Vendas!$H$6:$H$805,"&gt;0"))</f>
        <v>18</v>
      </c>
      <c r="H13" s="21" t="n">
        <f aca="false">IF(OR(B13="",N(G13)=0),"",C13/G13)</f>
        <v>1827.77777777778</v>
      </c>
      <c r="I13" s="21" t="n">
        <f aca="false">IF(B13="","",SUMIFS(Vendas!$J$6:$J$805,Vendas!$C$6:$C$805,B13,Vendas!$B$6:$B$805,"&gt;="&amp;$C$4,Vendas!$B$6:$B$805,"&lt;"&amp;EDATE($C$4,1)))</f>
        <v>1645</v>
      </c>
      <c r="J13" s="25" t="str">
        <f aca="false">IF(OR(B13="",N(C13)=0),"",RANK(C13,$C$13:$C$24)&amp;"º")</f>
        <v>2º</v>
      </c>
      <c r="L13" s="26" t="s">
        <v>22</v>
      </c>
      <c r="M13" s="27" t="n">
        <f aca="false">SUMIFS(Vendas!$H$6:$H$805,Vendas!$E$6:$E$805,L13,Vendas!$B$6:$B$805,"&gt;="&amp;$C$4,Vendas!$B$6:$B$805,"&lt;"&amp;EDATE($C$4,1))</f>
        <v>15120</v>
      </c>
    </row>
    <row r="14" customFormat="false" ht="15" hidden="false" customHeight="false" outlineLevel="0" collapsed="false">
      <c r="B14" s="20" t="str">
        <f aca="false">IF(Vendedores!B7="","",Vendedores!B7)</f>
        <v>Bruno Lima</v>
      </c>
      <c r="C14" s="21" t="n">
        <f aca="false">IF(B14="","",SUMIFS(Vendas!$H$6:$H$805,Vendas!$C$6:$C$805,B14,Vendas!$B$6:$B$805,"&gt;="&amp;$C$4,Vendas!$B$6:$B$805,"&lt;"&amp;EDATE($C$4,1)))</f>
        <v>24210</v>
      </c>
      <c r="D14" s="21" t="n">
        <f aca="false">IF(B14="","",Vendedores!D7)</f>
        <v>25000</v>
      </c>
      <c r="E14" s="22" t="n">
        <f aca="false">IF(OR(B14="",N(D14)=0),"",C14/D14)</f>
        <v>0.9684</v>
      </c>
      <c r="F14" s="23" t="str">
        <f aca="false">IF(E14="","",REPT("█",ROUND(MIN(1,MAX(0,E14))*14,0))&amp;REPT("░",14-ROUND(MIN(1,MAX(0,E14))*14,0)))</f>
        <v>██████████████</v>
      </c>
      <c r="G14" s="24" t="n">
        <f aca="false">IF(B14="","",COUNTIFS(Vendas!$C$6:$C$805,B14,Vendas!$B$6:$B$805,"&gt;="&amp;$C$4,Vendas!$B$6:$B$805,"&lt;"&amp;EDATE($C$4,1),Vendas!$H$6:$H$805,"&gt;0"))</f>
        <v>11</v>
      </c>
      <c r="H14" s="21" t="n">
        <f aca="false">IF(OR(B14="",N(G14)=0),"",C14/G14)</f>
        <v>2200.90909090909</v>
      </c>
      <c r="I14" s="21" t="n">
        <f aca="false">IF(B14="","",SUMIFS(Vendas!$J$6:$J$805,Vendas!$C$6:$C$805,B14,Vendas!$B$6:$B$805,"&gt;="&amp;$C$4,Vendas!$B$6:$B$805,"&lt;"&amp;EDATE($C$4,1)))</f>
        <v>1210.5</v>
      </c>
      <c r="J14" s="25" t="str">
        <f aca="false">IF(OR(B14="",N(C14)=0),"",RANK(C14,$C$13:$C$24)&amp;"º")</f>
        <v>3º</v>
      </c>
      <c r="L14" s="26" t="s">
        <v>23</v>
      </c>
      <c r="M14" s="27" t="n">
        <f aca="false">SUMIFS(Vendas!$H$6:$H$805,Vendas!$E$6:$E$805,L14,Vendas!$B$6:$B$805,"&gt;="&amp;$C$4,Vendas!$B$6:$B$805,"&lt;"&amp;EDATE($C$4,1))</f>
        <v>6750</v>
      </c>
    </row>
    <row r="15" customFormat="false" ht="15" hidden="false" customHeight="false" outlineLevel="0" collapsed="false">
      <c r="B15" s="20" t="str">
        <f aca="false">IF(Vendedores!B8="","",Vendedores!B8)</f>
        <v>Carla Mendes</v>
      </c>
      <c r="C15" s="21" t="n">
        <f aca="false">IF(B15="","",SUMIFS(Vendas!$H$6:$H$805,Vendas!$C$6:$C$805,B15,Vendas!$B$6:$B$805,"&gt;="&amp;$C$4,Vendas!$B$6:$B$805,"&lt;"&amp;EDATE($C$4,1)))</f>
        <v>33240</v>
      </c>
      <c r="D15" s="21" t="n">
        <f aca="false">IF(B15="","",Vendedores!D8)</f>
        <v>28000</v>
      </c>
      <c r="E15" s="22" t="n">
        <f aca="false">IF(OR(B15="",N(D15)=0),"",C15/D15)</f>
        <v>1.18714285714286</v>
      </c>
      <c r="F15" s="23" t="str">
        <f aca="false">IF(E15="","",REPT("█",ROUND(MIN(1,MAX(0,E15))*14,0))&amp;REPT("░",14-ROUND(MIN(1,MAX(0,E15))*14,0)))</f>
        <v>██████████████</v>
      </c>
      <c r="G15" s="24" t="n">
        <f aca="false">IF(B15="","",COUNTIFS(Vendas!$C$6:$C$805,B15,Vendas!$B$6:$B$805,"&gt;="&amp;$C$4,Vendas!$B$6:$B$805,"&lt;"&amp;EDATE($C$4,1),Vendas!$H$6:$H$805,"&gt;0"))</f>
        <v>18</v>
      </c>
      <c r="H15" s="21" t="n">
        <f aca="false">IF(OR(B15="",N(G15)=0),"",C15/G15)</f>
        <v>1846.66666666667</v>
      </c>
      <c r="I15" s="21" t="n">
        <f aca="false">IF(B15="","",SUMIFS(Vendas!$J$6:$J$805,Vendas!$C$6:$C$805,B15,Vendas!$B$6:$B$805,"&gt;="&amp;$C$4,Vendas!$B$6:$B$805,"&lt;"&amp;EDATE($C$4,1)))</f>
        <v>1994.4</v>
      </c>
      <c r="J15" s="25" t="str">
        <f aca="false">IF(OR(B15="",N(C15)=0),"",RANK(C15,$C$13:$C$24)&amp;"º")</f>
        <v>1º</v>
      </c>
      <c r="L15" s="26" t="s">
        <v>24</v>
      </c>
      <c r="M15" s="27" t="n">
        <f aca="false">SUMIFS(Vendas!$H$6:$H$805,Vendas!$E$6:$E$805,L15,Vendas!$B$6:$B$805,"&gt;="&amp;$C$4,Vendas!$B$6:$B$805,"&lt;"&amp;EDATE($C$4,1))</f>
        <v>71700</v>
      </c>
    </row>
    <row r="16" customFormat="false" ht="15" hidden="false" customHeight="false" outlineLevel="0" collapsed="false">
      <c r="B16" s="20" t="str">
        <f aca="false">IF(Vendedores!B9="","",Vendedores!B9)</f>
        <v>Diego Rocha</v>
      </c>
      <c r="C16" s="21" t="n">
        <f aca="false">IF(B16="","",SUMIFS(Vendas!$H$6:$H$805,Vendas!$C$6:$C$805,B16,Vendas!$B$6:$B$805,"&gt;="&amp;$C$4,Vendas!$B$6:$B$805,"&lt;"&amp;EDATE($C$4,1)))</f>
        <v>16730</v>
      </c>
      <c r="D16" s="21" t="n">
        <f aca="false">IF(B16="","",Vendedores!D9)</f>
        <v>20000</v>
      </c>
      <c r="E16" s="22" t="n">
        <f aca="false">IF(OR(B16="",N(D16)=0),"",C16/D16)</f>
        <v>0.8365</v>
      </c>
      <c r="F16" s="23" t="str">
        <f aca="false">IF(E16="","",REPT("█",ROUND(MIN(1,MAX(0,E16))*14,0))&amp;REPT("░",14-ROUND(MIN(1,MAX(0,E16))*14,0)))</f>
        <v>████████████░░</v>
      </c>
      <c r="G16" s="24" t="n">
        <f aca="false">IF(B16="","",COUNTIFS(Vendas!$C$6:$C$805,B16,Vendas!$B$6:$B$805,"&gt;="&amp;$C$4,Vendas!$B$6:$B$805,"&lt;"&amp;EDATE($C$4,1),Vendas!$H$6:$H$805,"&gt;0"))</f>
        <v>3</v>
      </c>
      <c r="H16" s="21" t="n">
        <f aca="false">IF(OR(B16="",N(G16)=0),"",C16/G16)</f>
        <v>5576.66666666667</v>
      </c>
      <c r="I16" s="21" t="n">
        <f aca="false">IF(B16="","",SUMIFS(Vendas!$J$6:$J$805,Vendas!$C$6:$C$805,B16,Vendas!$B$6:$B$805,"&gt;="&amp;$C$4,Vendas!$B$6:$B$805,"&lt;"&amp;EDATE($C$4,1)))</f>
        <v>669.2</v>
      </c>
      <c r="J16" s="25" t="str">
        <f aca="false">IF(OR(B16="",N(C16)=0),"",RANK(C16,$C$13:$C$24)&amp;"º")</f>
        <v>5º</v>
      </c>
      <c r="L16" s="26" t="s">
        <v>25</v>
      </c>
      <c r="M16" s="27" t="n">
        <f aca="false">SUMIFS(Vendas!$H$6:$H$805,Vendas!$E$6:$E$805,L16,Vendas!$B$6:$B$805,"&gt;="&amp;$C$4,Vendas!$B$6:$B$805,"&lt;"&amp;EDATE($C$4,1))</f>
        <v>2520</v>
      </c>
    </row>
    <row r="17" customFormat="false" ht="15" hidden="false" customHeight="false" outlineLevel="0" collapsed="false">
      <c r="B17" s="20" t="str">
        <f aca="false">IF(Vendedores!B10="","",Vendedores!B10)</f>
        <v>Eduarda Alves</v>
      </c>
      <c r="C17" s="21" t="n">
        <f aca="false">IF(B17="","",SUMIFS(Vendas!$H$6:$H$805,Vendas!$C$6:$C$805,B17,Vendas!$B$6:$B$805,"&gt;="&amp;$C$4,Vendas!$B$6:$B$805,"&lt;"&amp;EDATE($C$4,1)))</f>
        <v>21050</v>
      </c>
      <c r="D17" s="21" t="n">
        <f aca="false">IF(B17="","",Vendedores!D10)</f>
        <v>22000</v>
      </c>
      <c r="E17" s="22" t="n">
        <f aca="false">IF(OR(B17="",N(D17)=0),"",C17/D17)</f>
        <v>0.956818181818182</v>
      </c>
      <c r="F17" s="23" t="str">
        <f aca="false">IF(E17="","",REPT("█",ROUND(MIN(1,MAX(0,E17))*14,0))&amp;REPT("░",14-ROUND(MIN(1,MAX(0,E17))*14,0)))</f>
        <v>█████████████░</v>
      </c>
      <c r="G17" s="24" t="n">
        <f aca="false">IF(B17="","",COUNTIFS(Vendas!$C$6:$C$805,B17,Vendas!$B$6:$B$805,"&gt;="&amp;$C$4,Vendas!$B$6:$B$805,"&lt;"&amp;EDATE($C$4,1),Vendas!$H$6:$H$805,"&gt;0"))</f>
        <v>9</v>
      </c>
      <c r="H17" s="21" t="n">
        <f aca="false">IF(OR(B17="",N(G17)=0),"",C17/G17)</f>
        <v>2338.88888888889</v>
      </c>
      <c r="I17" s="21" t="n">
        <f aca="false">IF(B17="","",SUMIFS(Vendas!$J$6:$J$805,Vendas!$C$6:$C$805,B17,Vendas!$B$6:$B$805,"&gt;="&amp;$C$4,Vendas!$B$6:$B$805,"&lt;"&amp;EDATE($C$4,1)))</f>
        <v>1052.5</v>
      </c>
      <c r="J17" s="25" t="str">
        <f aca="false">IF(OR(B17="",N(C17)=0),"",RANK(C17,$C$13:$C$24)&amp;"º")</f>
        <v>4º</v>
      </c>
      <c r="L17" s="26" t="s">
        <v>26</v>
      </c>
      <c r="M17" s="27" t="n">
        <f aca="false">SUMIFS(Vendas!$H$6:$H$805,Vendas!$E$6:$E$805,L17,Vendas!$B$6:$B$805,"&gt;="&amp;$C$4,Vendas!$B$6:$B$805,"&lt;"&amp;EDATE($C$4,1))</f>
        <v>30240</v>
      </c>
    </row>
    <row r="18" customFormat="false" ht="15" hidden="false" customHeight="false" outlineLevel="0" collapsed="false">
      <c r="B18" s="20" t="str">
        <f aca="false">IF(Vendedores!B11="","",Vendedores!B11)</f>
        <v/>
      </c>
      <c r="C18" s="21" t="str">
        <f aca="false">IF(B18="","",SUMIFS(Vendas!$H$6:$H$805,Vendas!$C$6:$C$805,B18,Vendas!$B$6:$B$805,"&gt;="&amp;$C$4,Vendas!$B$6:$B$805,"&lt;"&amp;EDATE($C$4,1)))</f>
        <v/>
      </c>
      <c r="D18" s="21" t="str">
        <f aca="false">IF(B18="","",Vendedores!D11)</f>
        <v/>
      </c>
      <c r="E18" s="22" t="str">
        <f aca="false">IF(OR(B18="",N(D18)=0),"",C18/D18)</f>
        <v/>
      </c>
      <c r="F18" s="23" t="str">
        <f aca="false">IF(E18="","",REPT("█",ROUND(MIN(1,MAX(0,E18))*14,0))&amp;REPT("░",14-ROUND(MIN(1,MAX(0,E18))*14,0)))</f>
        <v/>
      </c>
      <c r="G18" s="24" t="str">
        <f aca="false">IF(B18="","",COUNTIFS(Vendas!$C$6:$C$805,B18,Vendas!$B$6:$B$805,"&gt;="&amp;$C$4,Vendas!$B$6:$B$805,"&lt;"&amp;EDATE($C$4,1),Vendas!$H$6:$H$805,"&gt;0"))</f>
        <v/>
      </c>
      <c r="H18" s="21" t="str">
        <f aca="false">IF(OR(B18="",N(G18)=0),"",C18/G18)</f>
        <v/>
      </c>
      <c r="I18" s="21" t="str">
        <f aca="false">IF(B18="","",SUMIFS(Vendas!$J$6:$J$805,Vendas!$C$6:$C$805,B18,Vendas!$B$6:$B$805,"&gt;="&amp;$C$4,Vendas!$B$6:$B$805,"&lt;"&amp;EDATE($C$4,1)))</f>
        <v/>
      </c>
      <c r="J18" s="25" t="str">
        <f aca="false">IF(OR(B18="",N(C18)=0),"",RANK(C18,$C$13:$C$24)&amp;"º")</f>
        <v/>
      </c>
      <c r="L18" s="26" t="s">
        <v>27</v>
      </c>
      <c r="M18" s="27" t="n">
        <f aca="false">SUMIFS(Vendas!$H$6:$H$805,Vendas!$E$6:$E$805,L18,Vendas!$B$6:$B$805,"&gt;="&amp;$C$4,Vendas!$B$6:$B$805,"&lt;"&amp;EDATE($C$4,1))</f>
        <v>1800</v>
      </c>
    </row>
    <row r="19" customFormat="false" ht="15" hidden="false" customHeight="false" outlineLevel="0" collapsed="false">
      <c r="B19" s="20" t="str">
        <f aca="false">IF(Vendedores!B12="","",Vendedores!B12)</f>
        <v/>
      </c>
      <c r="C19" s="21" t="str">
        <f aca="false">IF(B19="","",SUMIFS(Vendas!$H$6:$H$805,Vendas!$C$6:$C$805,B19,Vendas!$B$6:$B$805,"&gt;="&amp;$C$4,Vendas!$B$6:$B$805,"&lt;"&amp;EDATE($C$4,1)))</f>
        <v/>
      </c>
      <c r="D19" s="21" t="str">
        <f aca="false">IF(B19="","",Vendedores!D12)</f>
        <v/>
      </c>
      <c r="E19" s="22" t="str">
        <f aca="false">IF(OR(B19="",N(D19)=0),"",C19/D19)</f>
        <v/>
      </c>
      <c r="F19" s="23" t="str">
        <f aca="false">IF(E19="","",REPT("█",ROUND(MIN(1,MAX(0,E19))*14,0))&amp;REPT("░",14-ROUND(MIN(1,MAX(0,E19))*14,0)))</f>
        <v/>
      </c>
      <c r="G19" s="24" t="str">
        <f aca="false">IF(B19="","",COUNTIFS(Vendas!$C$6:$C$805,B19,Vendas!$B$6:$B$805,"&gt;="&amp;$C$4,Vendas!$B$6:$B$805,"&lt;"&amp;EDATE($C$4,1),Vendas!$H$6:$H$805,"&gt;0"))</f>
        <v/>
      </c>
      <c r="H19" s="21" t="str">
        <f aca="false">IF(OR(B19="",N(G19)=0),"",C19/G19)</f>
        <v/>
      </c>
      <c r="I19" s="21" t="str">
        <f aca="false">IF(B19="","",SUMIFS(Vendas!$J$6:$J$805,Vendas!$C$6:$C$805,B19,Vendas!$B$6:$B$805,"&gt;="&amp;$C$4,Vendas!$B$6:$B$805,"&lt;"&amp;EDATE($C$4,1)))</f>
        <v/>
      </c>
      <c r="J19" s="25" t="str">
        <f aca="false">IF(OR(B19="",N(C19)=0),"",RANK(C19,$C$13:$C$24)&amp;"º")</f>
        <v/>
      </c>
      <c r="L19" s="26"/>
      <c r="M19" s="27"/>
    </row>
    <row r="20" customFormat="false" ht="15" hidden="false" customHeight="false" outlineLevel="0" collapsed="false">
      <c r="B20" s="20" t="str">
        <f aca="false">IF(Vendedores!B13="","",Vendedores!B13)</f>
        <v/>
      </c>
      <c r="C20" s="21" t="str">
        <f aca="false">IF(B20="","",SUMIFS(Vendas!$H$6:$H$805,Vendas!$C$6:$C$805,B20,Vendas!$B$6:$B$805,"&gt;="&amp;$C$4,Vendas!$B$6:$B$805,"&lt;"&amp;EDATE($C$4,1)))</f>
        <v/>
      </c>
      <c r="D20" s="21" t="str">
        <f aca="false">IF(B20="","",Vendedores!D13)</f>
        <v/>
      </c>
      <c r="E20" s="22" t="str">
        <f aca="false">IF(OR(B20="",N(D20)=0),"",C20/D20)</f>
        <v/>
      </c>
      <c r="F20" s="23" t="str">
        <f aca="false">IF(E20="","",REPT("█",ROUND(MIN(1,MAX(0,E20))*14,0))&amp;REPT("░",14-ROUND(MIN(1,MAX(0,E20))*14,0)))</f>
        <v/>
      </c>
      <c r="G20" s="24" t="str">
        <f aca="false">IF(B20="","",COUNTIFS(Vendas!$C$6:$C$805,B20,Vendas!$B$6:$B$805,"&gt;="&amp;$C$4,Vendas!$B$6:$B$805,"&lt;"&amp;EDATE($C$4,1),Vendas!$H$6:$H$805,"&gt;0"))</f>
        <v/>
      </c>
      <c r="H20" s="21" t="str">
        <f aca="false">IF(OR(B20="",N(G20)=0),"",C20/G20)</f>
        <v/>
      </c>
      <c r="I20" s="21" t="str">
        <f aca="false">IF(B20="","",SUMIFS(Vendas!$J$6:$J$805,Vendas!$C$6:$C$805,B20,Vendas!$B$6:$B$805,"&gt;="&amp;$C$4,Vendas!$B$6:$B$805,"&lt;"&amp;EDATE($C$4,1)))</f>
        <v/>
      </c>
      <c r="J20" s="25" t="str">
        <f aca="false">IF(OR(B20="",N(C20)=0),"",RANK(C20,$C$13:$C$24)&amp;"º")</f>
        <v/>
      </c>
      <c r="L20" s="26"/>
      <c r="M20" s="27"/>
    </row>
    <row r="21" customFormat="false" ht="15" hidden="false" customHeight="false" outlineLevel="0" collapsed="false">
      <c r="B21" s="20" t="str">
        <f aca="false">IF(Vendedores!B14="","",Vendedores!B14)</f>
        <v/>
      </c>
      <c r="C21" s="21" t="str">
        <f aca="false">IF(B21="","",SUMIFS(Vendas!$H$6:$H$805,Vendas!$C$6:$C$805,B21,Vendas!$B$6:$B$805,"&gt;="&amp;$C$4,Vendas!$B$6:$B$805,"&lt;"&amp;EDATE($C$4,1)))</f>
        <v/>
      </c>
      <c r="D21" s="21" t="str">
        <f aca="false">IF(B21="","",Vendedores!D14)</f>
        <v/>
      </c>
      <c r="E21" s="22" t="str">
        <f aca="false">IF(OR(B21="",N(D21)=0),"",C21/D21)</f>
        <v/>
      </c>
      <c r="F21" s="23" t="str">
        <f aca="false">IF(E21="","",REPT("█",ROUND(MIN(1,MAX(0,E21))*14,0))&amp;REPT("░",14-ROUND(MIN(1,MAX(0,E21))*14,0)))</f>
        <v/>
      </c>
      <c r="G21" s="24" t="str">
        <f aca="false">IF(B21="","",COUNTIFS(Vendas!$C$6:$C$805,B21,Vendas!$B$6:$B$805,"&gt;="&amp;$C$4,Vendas!$B$6:$B$805,"&lt;"&amp;EDATE($C$4,1),Vendas!$H$6:$H$805,"&gt;0"))</f>
        <v/>
      </c>
      <c r="H21" s="21" t="str">
        <f aca="false">IF(OR(B21="",N(G21)=0),"",C21/G21)</f>
        <v/>
      </c>
      <c r="I21" s="21" t="str">
        <f aca="false">IF(B21="","",SUMIFS(Vendas!$J$6:$J$805,Vendas!$C$6:$C$805,B21,Vendas!$B$6:$B$805,"&gt;="&amp;$C$4,Vendas!$B$6:$B$805,"&lt;"&amp;EDATE($C$4,1)))</f>
        <v/>
      </c>
      <c r="J21" s="25" t="str">
        <f aca="false">IF(OR(B21="",N(C21)=0),"",RANK(C21,$C$13:$C$24)&amp;"º")</f>
        <v/>
      </c>
      <c r="L21" s="26"/>
      <c r="M21" s="27"/>
    </row>
    <row r="22" customFormat="false" ht="15" hidden="false" customHeight="false" outlineLevel="0" collapsed="false">
      <c r="B22" s="20" t="str">
        <f aca="false">IF(Vendedores!B15="","",Vendedores!B15)</f>
        <v/>
      </c>
      <c r="C22" s="21" t="str">
        <f aca="false">IF(B22="","",SUMIFS(Vendas!$H$6:$H$805,Vendas!$C$6:$C$805,B22,Vendas!$B$6:$B$805,"&gt;="&amp;$C$4,Vendas!$B$6:$B$805,"&lt;"&amp;EDATE($C$4,1)))</f>
        <v/>
      </c>
      <c r="D22" s="21" t="str">
        <f aca="false">IF(B22="","",Vendedores!D15)</f>
        <v/>
      </c>
      <c r="E22" s="22" t="str">
        <f aca="false">IF(OR(B22="",N(D22)=0),"",C22/D22)</f>
        <v/>
      </c>
      <c r="F22" s="23" t="str">
        <f aca="false">IF(E22="","",REPT("█",ROUND(MIN(1,MAX(0,E22))*14,0))&amp;REPT("░",14-ROUND(MIN(1,MAX(0,E22))*14,0)))</f>
        <v/>
      </c>
      <c r="G22" s="24" t="str">
        <f aca="false">IF(B22="","",COUNTIFS(Vendas!$C$6:$C$805,B22,Vendas!$B$6:$B$805,"&gt;="&amp;$C$4,Vendas!$B$6:$B$805,"&lt;"&amp;EDATE($C$4,1),Vendas!$H$6:$H$805,"&gt;0"))</f>
        <v/>
      </c>
      <c r="H22" s="21" t="str">
        <f aca="false">IF(OR(B22="",N(G22)=0),"",C22/G22)</f>
        <v/>
      </c>
      <c r="I22" s="21" t="str">
        <f aca="false">IF(B22="","",SUMIFS(Vendas!$J$6:$J$805,Vendas!$C$6:$C$805,B22,Vendas!$B$6:$B$805,"&gt;="&amp;$C$4,Vendas!$B$6:$B$805,"&lt;"&amp;EDATE($C$4,1)))</f>
        <v/>
      </c>
      <c r="J22" s="25" t="str">
        <f aca="false">IF(OR(B22="",N(C22)=0),"",RANK(C22,$C$13:$C$24)&amp;"º")</f>
        <v/>
      </c>
      <c r="L22" s="26"/>
      <c r="M22" s="27"/>
    </row>
    <row r="23" customFormat="false" ht="15" hidden="false" customHeight="false" outlineLevel="0" collapsed="false">
      <c r="B23" s="20" t="str">
        <f aca="false">IF(Vendedores!B16="","",Vendedores!B16)</f>
        <v/>
      </c>
      <c r="C23" s="21" t="str">
        <f aca="false">IF(B23="","",SUMIFS(Vendas!$H$6:$H$805,Vendas!$C$6:$C$805,B23,Vendas!$B$6:$B$805,"&gt;="&amp;$C$4,Vendas!$B$6:$B$805,"&lt;"&amp;EDATE($C$4,1)))</f>
        <v/>
      </c>
      <c r="D23" s="21" t="str">
        <f aca="false">IF(B23="","",Vendedores!D16)</f>
        <v/>
      </c>
      <c r="E23" s="22" t="str">
        <f aca="false">IF(OR(B23="",N(D23)=0),"",C23/D23)</f>
        <v/>
      </c>
      <c r="F23" s="23" t="str">
        <f aca="false">IF(E23="","",REPT("█",ROUND(MIN(1,MAX(0,E23))*14,0))&amp;REPT("░",14-ROUND(MIN(1,MAX(0,E23))*14,0)))</f>
        <v/>
      </c>
      <c r="G23" s="24" t="str">
        <f aca="false">IF(B23="","",COUNTIFS(Vendas!$C$6:$C$805,B23,Vendas!$B$6:$B$805,"&gt;="&amp;$C$4,Vendas!$B$6:$B$805,"&lt;"&amp;EDATE($C$4,1),Vendas!$H$6:$H$805,"&gt;0"))</f>
        <v/>
      </c>
      <c r="H23" s="21" t="str">
        <f aca="false">IF(OR(B23="",N(G23)=0),"",C23/G23)</f>
        <v/>
      </c>
      <c r="I23" s="21" t="str">
        <f aca="false">IF(B23="","",SUMIFS(Vendas!$J$6:$J$805,Vendas!$C$6:$C$805,B23,Vendas!$B$6:$B$805,"&gt;="&amp;$C$4,Vendas!$B$6:$B$805,"&lt;"&amp;EDATE($C$4,1)))</f>
        <v/>
      </c>
      <c r="J23" s="25" t="str">
        <f aca="false">IF(OR(B23="",N(C23)=0),"",RANK(C23,$C$13:$C$24)&amp;"º")</f>
        <v/>
      </c>
      <c r="L23" s="26"/>
      <c r="M23" s="27"/>
    </row>
    <row r="24" customFormat="false" ht="15" hidden="false" customHeight="false" outlineLevel="0" collapsed="false">
      <c r="B24" s="20" t="str">
        <f aca="false">IF(Vendedores!B17="","",Vendedores!B17)</f>
        <v/>
      </c>
      <c r="C24" s="21" t="str">
        <f aca="false">IF(B24="","",SUMIFS(Vendas!$H$6:$H$805,Vendas!$C$6:$C$805,B24,Vendas!$B$6:$B$805,"&gt;="&amp;$C$4,Vendas!$B$6:$B$805,"&lt;"&amp;EDATE($C$4,1)))</f>
        <v/>
      </c>
      <c r="D24" s="21" t="str">
        <f aca="false">IF(B24="","",Vendedores!D17)</f>
        <v/>
      </c>
      <c r="E24" s="22" t="str">
        <f aca="false">IF(OR(B24="",N(D24)=0),"",C24/D24)</f>
        <v/>
      </c>
      <c r="F24" s="23" t="str">
        <f aca="false">IF(E24="","",REPT("█",ROUND(MIN(1,MAX(0,E24))*14,0))&amp;REPT("░",14-ROUND(MIN(1,MAX(0,E24))*14,0)))</f>
        <v/>
      </c>
      <c r="G24" s="24" t="str">
        <f aca="false">IF(B24="","",COUNTIFS(Vendas!$C$6:$C$805,B24,Vendas!$B$6:$B$805,"&gt;="&amp;$C$4,Vendas!$B$6:$B$805,"&lt;"&amp;EDATE($C$4,1),Vendas!$H$6:$H$805,"&gt;0"))</f>
        <v/>
      </c>
      <c r="H24" s="21" t="str">
        <f aca="false">IF(OR(B24="",N(G24)=0),"",C24/G24)</f>
        <v/>
      </c>
      <c r="I24" s="21" t="str">
        <f aca="false">IF(B24="","",SUMIFS(Vendas!$J$6:$J$805,Vendas!$C$6:$C$805,B24,Vendas!$B$6:$B$805,"&gt;="&amp;$C$4,Vendas!$B$6:$B$805,"&lt;"&amp;EDATE($C$4,1)))</f>
        <v/>
      </c>
      <c r="J24" s="25" t="str">
        <f aca="false">IF(OR(B24="",N(C24)=0),"",RANK(C24,$C$13:$C$24)&amp;"º")</f>
        <v/>
      </c>
      <c r="L24" s="26"/>
      <c r="M24" s="27"/>
    </row>
    <row r="25" customFormat="false" ht="15" hidden="false" customHeight="false" outlineLevel="0" collapsed="false">
      <c r="L25" s="6" t="s">
        <v>28</v>
      </c>
    </row>
    <row r="43" customFormat="false" ht="15" hidden="false" customHeight="false" outlineLevel="0" collapsed="false">
      <c r="B43" s="28" t="s">
        <v>29</v>
      </c>
    </row>
  </sheetData>
  <mergeCells count="12">
    <mergeCell ref="B2:M2"/>
    <mergeCell ref="B3:M3"/>
    <mergeCell ref="B6:C6"/>
    <mergeCell ref="D6:F6"/>
    <mergeCell ref="G6:H6"/>
    <mergeCell ref="I6:J6"/>
    <mergeCell ref="K6:M6"/>
    <mergeCell ref="B7:C8"/>
    <mergeCell ref="D7:F8"/>
    <mergeCell ref="G7:H8"/>
    <mergeCell ref="I7:J8"/>
    <mergeCell ref="K7:M8"/>
  </mergeCells>
  <conditionalFormatting sqref="E13:E24">
    <cfRule type="cellIs" priority="2" operator="greaterThanOrEqual" aboveAverage="0" equalAverage="0" bottom="0" percent="0" rank="0" text="" dxfId="0">
      <formula>1</formula>
    </cfRule>
    <cfRule type="cellIs" priority="3" operator="lessThan" aboveAverage="0" equalAverage="0" bottom="0" percent="0" rank="0" text="" dxfId="1">
      <formula>0.8</formula>
    </cfRule>
  </conditionalFormatting>
  <conditionalFormatting sqref="J13:J24">
    <cfRule type="expression" priority="4" aboveAverage="0" equalAverage="0" bottom="0" percent="0" rank="0" text="" dxfId="2">
      <formula>J13="1º"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6"/>
    <col collapsed="false" customWidth="true" hidden="false" outlineLevel="0" max="3" min="3" style="1" width="14"/>
    <col collapsed="false" customWidth="true" hidden="false" outlineLevel="0" max="4" min="4" style="1" width="16"/>
    <col collapsed="false" customWidth="true" hidden="false" outlineLevel="0" max="5" min="5" style="1" width="40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30</v>
      </c>
      <c r="C2" s="2"/>
      <c r="D2" s="2"/>
      <c r="E2" s="2"/>
    </row>
    <row r="3" customFormat="false" ht="21.75" hidden="false" customHeight="true" outlineLevel="0" collapsed="false">
      <c r="B3" s="3" t="s">
        <v>31</v>
      </c>
      <c r="C3" s="3"/>
      <c r="D3" s="3"/>
      <c r="E3" s="3"/>
    </row>
    <row r="5" customFormat="false" ht="30" hidden="false" customHeight="true" outlineLevel="0" collapsed="false">
      <c r="B5" s="18" t="s">
        <v>11</v>
      </c>
      <c r="C5" s="18" t="s">
        <v>32</v>
      </c>
      <c r="D5" s="18" t="s">
        <v>33</v>
      </c>
      <c r="E5" s="18" t="s">
        <v>34</v>
      </c>
    </row>
    <row r="6" customFormat="false" ht="15" hidden="false" customHeight="false" outlineLevel="0" collapsed="false">
      <c r="B6" s="26" t="s">
        <v>35</v>
      </c>
      <c r="C6" s="29" t="n">
        <v>0.05</v>
      </c>
      <c r="D6" s="27" t="n">
        <v>30000</v>
      </c>
      <c r="E6" s="26"/>
    </row>
    <row r="7" customFormat="false" ht="15" hidden="false" customHeight="false" outlineLevel="0" collapsed="false">
      <c r="B7" s="30" t="s">
        <v>36</v>
      </c>
      <c r="C7" s="31" t="n">
        <v>0.05</v>
      </c>
      <c r="D7" s="32" t="n">
        <v>25000</v>
      </c>
      <c r="E7" s="30"/>
    </row>
    <row r="8" customFormat="false" ht="15" hidden="false" customHeight="false" outlineLevel="0" collapsed="false">
      <c r="B8" s="26" t="s">
        <v>37</v>
      </c>
      <c r="C8" s="29" t="n">
        <v>0.06</v>
      </c>
      <c r="D8" s="27" t="n">
        <v>28000</v>
      </c>
      <c r="E8" s="26"/>
    </row>
    <row r="9" customFormat="false" ht="15" hidden="false" customHeight="false" outlineLevel="0" collapsed="false">
      <c r="B9" s="30" t="s">
        <v>38</v>
      </c>
      <c r="C9" s="31" t="n">
        <v>0.04</v>
      </c>
      <c r="D9" s="32" t="n">
        <v>20000</v>
      </c>
      <c r="E9" s="30"/>
    </row>
    <row r="10" customFormat="false" ht="15" hidden="false" customHeight="false" outlineLevel="0" collapsed="false">
      <c r="B10" s="26" t="s">
        <v>39</v>
      </c>
      <c r="C10" s="29" t="n">
        <v>0.05</v>
      </c>
      <c r="D10" s="27" t="n">
        <v>22000</v>
      </c>
      <c r="E10" s="26"/>
    </row>
    <row r="11" customFormat="false" ht="15" hidden="false" customHeight="false" outlineLevel="0" collapsed="false">
      <c r="B11" s="30"/>
      <c r="C11" s="31"/>
      <c r="D11" s="32"/>
      <c r="E11" s="30"/>
    </row>
    <row r="12" customFormat="false" ht="15" hidden="false" customHeight="false" outlineLevel="0" collapsed="false">
      <c r="B12" s="26"/>
      <c r="C12" s="29"/>
      <c r="D12" s="27"/>
      <c r="E12" s="26"/>
    </row>
    <row r="13" customFormat="false" ht="15" hidden="false" customHeight="false" outlineLevel="0" collapsed="false">
      <c r="B13" s="30"/>
      <c r="C13" s="31"/>
      <c r="D13" s="32"/>
      <c r="E13" s="30"/>
    </row>
    <row r="14" customFormat="false" ht="15" hidden="false" customHeight="false" outlineLevel="0" collapsed="false">
      <c r="B14" s="26"/>
      <c r="C14" s="29"/>
      <c r="D14" s="27"/>
      <c r="E14" s="26"/>
    </row>
    <row r="15" customFormat="false" ht="15" hidden="false" customHeight="false" outlineLevel="0" collapsed="false">
      <c r="B15" s="30"/>
      <c r="C15" s="31"/>
      <c r="D15" s="32"/>
      <c r="E15" s="30"/>
    </row>
    <row r="16" customFormat="false" ht="15" hidden="false" customHeight="false" outlineLevel="0" collapsed="false">
      <c r="B16" s="26"/>
      <c r="C16" s="29"/>
      <c r="D16" s="27"/>
      <c r="E16" s="26"/>
    </row>
    <row r="17" customFormat="false" ht="15" hidden="false" customHeight="false" outlineLevel="0" collapsed="false">
      <c r="B17" s="30"/>
      <c r="C17" s="31"/>
      <c r="D17" s="32"/>
      <c r="E17" s="30"/>
    </row>
    <row r="18" customFormat="false" ht="15" hidden="false" customHeight="false" outlineLevel="0" collapsed="false">
      <c r="B18" s="26"/>
      <c r="C18" s="29"/>
      <c r="D18" s="27"/>
      <c r="E18" s="26"/>
    </row>
    <row r="19" customFormat="false" ht="15" hidden="false" customHeight="false" outlineLevel="0" collapsed="false">
      <c r="B19" s="30"/>
      <c r="C19" s="31"/>
      <c r="D19" s="32"/>
      <c r="E19" s="30"/>
    </row>
    <row r="20" customFormat="false" ht="15" hidden="false" customHeight="false" outlineLevel="0" collapsed="false">
      <c r="B20" s="26"/>
      <c r="C20" s="29"/>
      <c r="D20" s="27"/>
      <c r="E20" s="26"/>
    </row>
    <row r="21" customFormat="false" ht="15" hidden="false" customHeight="false" outlineLevel="0" collapsed="false">
      <c r="B21" s="30"/>
      <c r="C21" s="31"/>
      <c r="D21" s="32"/>
      <c r="E21" s="30"/>
    </row>
    <row r="22" customFormat="false" ht="15" hidden="false" customHeight="false" outlineLevel="0" collapsed="false">
      <c r="B22" s="26"/>
      <c r="C22" s="29"/>
      <c r="D22" s="27"/>
      <c r="E22" s="26"/>
    </row>
    <row r="23" customFormat="false" ht="15" hidden="false" customHeight="false" outlineLevel="0" collapsed="false">
      <c r="B23" s="30"/>
      <c r="C23" s="31"/>
      <c r="D23" s="32"/>
      <c r="E23" s="30"/>
    </row>
    <row r="24" customFormat="false" ht="15" hidden="false" customHeight="false" outlineLevel="0" collapsed="false">
      <c r="B24" s="26"/>
      <c r="C24" s="29"/>
      <c r="D24" s="27"/>
      <c r="E24" s="26"/>
    </row>
    <row r="25" customFormat="false" ht="15" hidden="false" customHeight="false" outlineLevel="0" collapsed="false">
      <c r="B25" s="30"/>
      <c r="C25" s="31"/>
      <c r="D25" s="32"/>
      <c r="E25" s="30"/>
    </row>
  </sheetData>
  <mergeCells count="2">
    <mergeCell ref="B2:E2"/>
    <mergeCell ref="B3:E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8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13"/>
    <col collapsed="false" customWidth="true" hidden="false" outlineLevel="0" max="3" min="3" style="1" width="22"/>
    <col collapsed="false" customWidth="true" hidden="false" outlineLevel="0" max="5" min="4" style="1" width="28"/>
    <col collapsed="false" customWidth="true" hidden="false" outlineLevel="0" max="6" min="6" style="1" width="9"/>
    <col collapsed="false" customWidth="true" hidden="false" outlineLevel="0" max="8" min="7" style="1" width="14"/>
    <col collapsed="false" customWidth="true" hidden="false" outlineLevel="0" max="10" min="9" style="1" width="13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40</v>
      </c>
      <c r="C2" s="2"/>
      <c r="D2" s="2"/>
      <c r="E2" s="2"/>
      <c r="F2" s="2"/>
      <c r="G2" s="2"/>
      <c r="H2" s="2"/>
      <c r="I2" s="2"/>
      <c r="J2" s="2"/>
    </row>
    <row r="3" customFormat="false" ht="21.75" hidden="false" customHeight="true" outlineLevel="0" collapsed="false">
      <c r="B3" s="3" t="s">
        <v>41</v>
      </c>
      <c r="C3" s="3"/>
      <c r="D3" s="3"/>
      <c r="E3" s="3"/>
      <c r="F3" s="3"/>
      <c r="G3" s="3"/>
      <c r="H3" s="3"/>
      <c r="I3" s="3"/>
      <c r="J3" s="3"/>
    </row>
    <row r="5" customFormat="false" ht="30" hidden="false" customHeight="true" outlineLevel="0" collapsed="false">
      <c r="B5" s="18" t="s">
        <v>42</v>
      </c>
      <c r="C5" s="18" t="s">
        <v>11</v>
      </c>
      <c r="D5" s="18" t="s">
        <v>43</v>
      </c>
      <c r="E5" s="18" t="s">
        <v>20</v>
      </c>
      <c r="F5" s="18" t="s">
        <v>44</v>
      </c>
      <c r="G5" s="18" t="s">
        <v>45</v>
      </c>
      <c r="H5" s="18" t="s">
        <v>46</v>
      </c>
      <c r="I5" s="18" t="s">
        <v>32</v>
      </c>
      <c r="J5" s="18" t="s">
        <v>18</v>
      </c>
    </row>
    <row r="6" customFormat="false" ht="15" hidden="false" customHeight="false" outlineLevel="0" collapsed="false">
      <c r="B6" s="33" t="n">
        <v>46249</v>
      </c>
      <c r="C6" s="26" t="s">
        <v>35</v>
      </c>
      <c r="D6" s="26" t="s">
        <v>47</v>
      </c>
      <c r="E6" s="26" t="s">
        <v>26</v>
      </c>
      <c r="F6" s="34" t="n">
        <v>2</v>
      </c>
      <c r="G6" s="27" t="n">
        <v>1890</v>
      </c>
      <c r="H6" s="21" t="n">
        <f aca="false">IF(OR(F6="",G6=""),"",F6*G6)</f>
        <v>3780</v>
      </c>
      <c r="I6" s="35" t="n">
        <f aca="false">IF(C6="","",IFERROR(INDEX(Vendedores!$C$6:$C$25,MATCH(C6,Vendedores!$B$6:$B$25,0)),0))</f>
        <v>0.05</v>
      </c>
      <c r="J6" s="21" t="n">
        <f aca="false">IF(H6="","",H6*I6)</f>
        <v>189</v>
      </c>
    </row>
    <row r="7" customFormat="false" ht="15" hidden="false" customHeight="false" outlineLevel="0" collapsed="false">
      <c r="B7" s="36" t="n">
        <v>46250</v>
      </c>
      <c r="C7" s="30" t="s">
        <v>35</v>
      </c>
      <c r="D7" s="30" t="s">
        <v>48</v>
      </c>
      <c r="E7" s="30" t="s">
        <v>23</v>
      </c>
      <c r="F7" s="37" t="n">
        <v>3</v>
      </c>
      <c r="G7" s="32" t="n">
        <v>450</v>
      </c>
      <c r="H7" s="21" t="n">
        <f aca="false">IF(OR(F7="",G7=""),"",F7*G7)</f>
        <v>1350</v>
      </c>
      <c r="I7" s="35" t="n">
        <f aca="false">IF(C7="","",IFERROR(INDEX(Vendedores!$C$6:$C$25,MATCH(C7,Vendedores!$B$6:$B$25,0)),0))</f>
        <v>0.05</v>
      </c>
      <c r="J7" s="21" t="n">
        <f aca="false">IF(H7="","",H7*I7)</f>
        <v>67.5</v>
      </c>
    </row>
    <row r="8" customFormat="false" ht="15" hidden="false" customHeight="false" outlineLevel="0" collapsed="false">
      <c r="B8" s="33" t="n">
        <v>46244</v>
      </c>
      <c r="C8" s="26" t="s">
        <v>35</v>
      </c>
      <c r="D8" s="26" t="s">
        <v>48</v>
      </c>
      <c r="E8" s="26" t="s">
        <v>22</v>
      </c>
      <c r="F8" s="34" t="n">
        <v>2</v>
      </c>
      <c r="G8" s="27" t="n">
        <v>1890</v>
      </c>
      <c r="H8" s="21" t="n">
        <f aca="false">IF(OR(F8="",G8=""),"",F8*G8)</f>
        <v>3780</v>
      </c>
      <c r="I8" s="35" t="n">
        <f aca="false">IF(C8="","",IFERROR(INDEX(Vendedores!$C$6:$C$25,MATCH(C8,Vendedores!$B$6:$B$25,0)),0))</f>
        <v>0.05</v>
      </c>
      <c r="J8" s="21" t="n">
        <f aca="false">IF(H8="","",H8*I8)</f>
        <v>189</v>
      </c>
    </row>
    <row r="9" customFormat="false" ht="15" hidden="false" customHeight="false" outlineLevel="0" collapsed="false">
      <c r="B9" s="36" t="n">
        <v>46260</v>
      </c>
      <c r="C9" s="30" t="s">
        <v>35</v>
      </c>
      <c r="D9" s="30" t="s">
        <v>49</v>
      </c>
      <c r="E9" s="30" t="s">
        <v>22</v>
      </c>
      <c r="F9" s="37" t="n">
        <v>3</v>
      </c>
      <c r="G9" s="32" t="n">
        <v>1890</v>
      </c>
      <c r="H9" s="21" t="n">
        <f aca="false">IF(OR(F9="",G9=""),"",F9*G9)</f>
        <v>5670</v>
      </c>
      <c r="I9" s="35" t="n">
        <f aca="false">IF(C9="","",IFERROR(INDEX(Vendedores!$C$6:$C$25,MATCH(C9,Vendedores!$B$6:$B$25,0)),0))</f>
        <v>0.05</v>
      </c>
      <c r="J9" s="21" t="n">
        <f aca="false">IF(H9="","",H9*I9)</f>
        <v>283.5</v>
      </c>
    </row>
    <row r="10" customFormat="false" ht="15" hidden="false" customHeight="false" outlineLevel="0" collapsed="false">
      <c r="B10" s="33" t="n">
        <v>46249</v>
      </c>
      <c r="C10" s="26" t="s">
        <v>35</v>
      </c>
      <c r="D10" s="26" t="s">
        <v>48</v>
      </c>
      <c r="E10" s="26" t="s">
        <v>26</v>
      </c>
      <c r="F10" s="34" t="n">
        <v>2</v>
      </c>
      <c r="G10" s="27" t="n">
        <v>1890</v>
      </c>
      <c r="H10" s="21" t="n">
        <f aca="false">IF(OR(F10="",G10=""),"",F10*G10)</f>
        <v>3780</v>
      </c>
      <c r="I10" s="35" t="n">
        <f aca="false">IF(C10="","",IFERROR(INDEX(Vendedores!$C$6:$C$25,MATCH(C10,Vendedores!$B$6:$B$25,0)),0))</f>
        <v>0.05</v>
      </c>
      <c r="J10" s="21" t="n">
        <f aca="false">IF(H10="","",H10*I10)</f>
        <v>189</v>
      </c>
    </row>
    <row r="11" customFormat="false" ht="15" hidden="false" customHeight="false" outlineLevel="0" collapsed="false">
      <c r="B11" s="36" t="n">
        <v>46261</v>
      </c>
      <c r="C11" s="30" t="s">
        <v>35</v>
      </c>
      <c r="D11" s="30" t="s">
        <v>50</v>
      </c>
      <c r="E11" s="30" t="s">
        <v>26</v>
      </c>
      <c r="F11" s="37" t="n">
        <v>1</v>
      </c>
      <c r="G11" s="32" t="n">
        <v>1890</v>
      </c>
      <c r="H11" s="21" t="n">
        <f aca="false">IF(OR(F11="",G11=""),"",F11*G11)</f>
        <v>1890</v>
      </c>
      <c r="I11" s="35" t="n">
        <f aca="false">IF(C11="","",IFERROR(INDEX(Vendedores!$C$6:$C$25,MATCH(C11,Vendedores!$B$6:$B$25,0)),0))</f>
        <v>0.05</v>
      </c>
      <c r="J11" s="21" t="n">
        <f aca="false">IF(H11="","",H11*I11)</f>
        <v>94.5</v>
      </c>
    </row>
    <row r="12" customFormat="false" ht="15" hidden="false" customHeight="false" outlineLevel="0" collapsed="false">
      <c r="B12" s="33" t="n">
        <v>46241</v>
      </c>
      <c r="C12" s="26" t="s">
        <v>35</v>
      </c>
      <c r="D12" s="26" t="s">
        <v>47</v>
      </c>
      <c r="E12" s="26" t="s">
        <v>22</v>
      </c>
      <c r="F12" s="34" t="n">
        <v>1</v>
      </c>
      <c r="G12" s="27" t="n">
        <v>1890</v>
      </c>
      <c r="H12" s="21" t="n">
        <f aca="false">IF(OR(F12="",G12=""),"",F12*G12)</f>
        <v>1890</v>
      </c>
      <c r="I12" s="35" t="n">
        <f aca="false">IF(C12="","",IFERROR(INDEX(Vendedores!$C$6:$C$25,MATCH(C12,Vendedores!$B$6:$B$25,0)),0))</f>
        <v>0.05</v>
      </c>
      <c r="J12" s="21" t="n">
        <f aca="false">IF(H12="","",H12*I12)</f>
        <v>94.5</v>
      </c>
    </row>
    <row r="13" customFormat="false" ht="15" hidden="false" customHeight="false" outlineLevel="0" collapsed="false">
      <c r="B13" s="36" t="n">
        <v>46259</v>
      </c>
      <c r="C13" s="30" t="s">
        <v>35</v>
      </c>
      <c r="D13" s="30" t="s">
        <v>51</v>
      </c>
      <c r="E13" s="30" t="s">
        <v>26</v>
      </c>
      <c r="F13" s="37" t="n">
        <v>1</v>
      </c>
      <c r="G13" s="32" t="n">
        <v>1890</v>
      </c>
      <c r="H13" s="21" t="n">
        <f aca="false">IF(OR(F13="",G13=""),"",F13*G13)</f>
        <v>1890</v>
      </c>
      <c r="I13" s="35" t="n">
        <f aca="false">IF(C13="","",IFERROR(INDEX(Vendedores!$C$6:$C$25,MATCH(C13,Vendedores!$B$6:$B$25,0)),0))</f>
        <v>0.05</v>
      </c>
      <c r="J13" s="21" t="n">
        <f aca="false">IF(H13="","",H13*I13)</f>
        <v>94.5</v>
      </c>
    </row>
    <row r="14" customFormat="false" ht="15" hidden="false" customHeight="false" outlineLevel="0" collapsed="false">
      <c r="B14" s="33" t="n">
        <v>46253</v>
      </c>
      <c r="C14" s="26" t="s">
        <v>35</v>
      </c>
      <c r="D14" s="26" t="s">
        <v>47</v>
      </c>
      <c r="E14" s="26" t="s">
        <v>24</v>
      </c>
      <c r="F14" s="34" t="n">
        <v>2</v>
      </c>
      <c r="G14" s="27" t="n">
        <v>2390</v>
      </c>
      <c r="H14" s="21" t="n">
        <f aca="false">IF(OR(F14="",G14=""),"",F14*G14)</f>
        <v>4780</v>
      </c>
      <c r="I14" s="35" t="n">
        <f aca="false">IF(C14="","",IFERROR(INDEX(Vendedores!$C$6:$C$25,MATCH(C14,Vendedores!$B$6:$B$25,0)),0))</f>
        <v>0.05</v>
      </c>
      <c r="J14" s="21" t="n">
        <f aca="false">IF(H14="","",H14*I14)</f>
        <v>239</v>
      </c>
    </row>
    <row r="15" customFormat="false" ht="15" hidden="false" customHeight="false" outlineLevel="0" collapsed="false">
      <c r="B15" s="36" t="n">
        <v>46255</v>
      </c>
      <c r="C15" s="30" t="s">
        <v>35</v>
      </c>
      <c r="D15" s="30" t="s">
        <v>52</v>
      </c>
      <c r="E15" s="30" t="s">
        <v>26</v>
      </c>
      <c r="F15" s="37" t="n">
        <v>1</v>
      </c>
      <c r="G15" s="32" t="n">
        <v>1890</v>
      </c>
      <c r="H15" s="21" t="n">
        <f aca="false">IF(OR(F15="",G15=""),"",F15*G15)</f>
        <v>1890</v>
      </c>
      <c r="I15" s="35" t="n">
        <f aca="false">IF(C15="","",IFERROR(INDEX(Vendedores!$C$6:$C$25,MATCH(C15,Vendedores!$B$6:$B$25,0)),0))</f>
        <v>0.05</v>
      </c>
      <c r="J15" s="21" t="n">
        <f aca="false">IF(H15="","",H15*I15)</f>
        <v>94.5</v>
      </c>
    </row>
    <row r="16" customFormat="false" ht="15" hidden="false" customHeight="false" outlineLevel="0" collapsed="false">
      <c r="B16" s="33" t="n">
        <v>46256</v>
      </c>
      <c r="C16" s="26" t="s">
        <v>35</v>
      </c>
      <c r="D16" s="26" t="s">
        <v>50</v>
      </c>
      <c r="E16" s="26" t="s">
        <v>25</v>
      </c>
      <c r="F16" s="34" t="n">
        <v>1</v>
      </c>
      <c r="G16" s="27" t="n">
        <v>180</v>
      </c>
      <c r="H16" s="21" t="n">
        <f aca="false">IF(OR(F16="",G16=""),"",F16*G16)</f>
        <v>180</v>
      </c>
      <c r="I16" s="35" t="n">
        <f aca="false">IF(C16="","",IFERROR(INDEX(Vendedores!$C$6:$C$25,MATCH(C16,Vendedores!$B$6:$B$25,0)),0))</f>
        <v>0.05</v>
      </c>
      <c r="J16" s="21" t="n">
        <f aca="false">IF(H16="","",H16*I16)</f>
        <v>9</v>
      </c>
    </row>
    <row r="17" customFormat="false" ht="15" hidden="false" customHeight="false" outlineLevel="0" collapsed="false">
      <c r="B17" s="36" t="n">
        <v>46248</v>
      </c>
      <c r="C17" s="30" t="s">
        <v>35</v>
      </c>
      <c r="D17" s="30" t="s">
        <v>50</v>
      </c>
      <c r="E17" s="30" t="s">
        <v>25</v>
      </c>
      <c r="F17" s="37" t="n">
        <v>1</v>
      </c>
      <c r="G17" s="32" t="n">
        <v>180</v>
      </c>
      <c r="H17" s="21" t="n">
        <f aca="false">IF(OR(F17="",G17=""),"",F17*G17)</f>
        <v>180</v>
      </c>
      <c r="I17" s="35" t="n">
        <f aca="false">IF(C17="","",IFERROR(INDEX(Vendedores!$C$6:$C$25,MATCH(C17,Vendedores!$B$6:$B$25,0)),0))</f>
        <v>0.05</v>
      </c>
      <c r="J17" s="21" t="n">
        <f aca="false">IF(H17="","",H17*I17)</f>
        <v>9</v>
      </c>
    </row>
    <row r="18" customFormat="false" ht="15" hidden="false" customHeight="false" outlineLevel="0" collapsed="false">
      <c r="B18" s="33" t="n">
        <v>46245</v>
      </c>
      <c r="C18" s="26" t="s">
        <v>35</v>
      </c>
      <c r="D18" s="26" t="s">
        <v>47</v>
      </c>
      <c r="E18" s="26" t="s">
        <v>27</v>
      </c>
      <c r="F18" s="34" t="n">
        <v>1</v>
      </c>
      <c r="G18" s="27" t="n">
        <v>120</v>
      </c>
      <c r="H18" s="21" t="n">
        <f aca="false">IF(OR(F18="",G18=""),"",F18*G18)</f>
        <v>120</v>
      </c>
      <c r="I18" s="35" t="n">
        <f aca="false">IF(C18="","",IFERROR(INDEX(Vendedores!$C$6:$C$25,MATCH(C18,Vendedores!$B$6:$B$25,0)),0))</f>
        <v>0.05</v>
      </c>
      <c r="J18" s="21" t="n">
        <f aca="false">IF(H18="","",H18*I18)</f>
        <v>6</v>
      </c>
    </row>
    <row r="19" customFormat="false" ht="15" hidden="false" customHeight="false" outlineLevel="0" collapsed="false">
      <c r="B19" s="36" t="n">
        <v>46235</v>
      </c>
      <c r="C19" s="30" t="s">
        <v>35</v>
      </c>
      <c r="D19" s="30" t="s">
        <v>50</v>
      </c>
      <c r="E19" s="30" t="s">
        <v>26</v>
      </c>
      <c r="F19" s="37" t="n">
        <v>1</v>
      </c>
      <c r="G19" s="32" t="n">
        <v>1890</v>
      </c>
      <c r="H19" s="21" t="n">
        <f aca="false">IF(OR(F19="",G19=""),"",F19*G19)</f>
        <v>1890</v>
      </c>
      <c r="I19" s="35" t="n">
        <f aca="false">IF(C19="","",IFERROR(INDEX(Vendedores!$C$6:$C$25,MATCH(C19,Vendedores!$B$6:$B$25,0)),0))</f>
        <v>0.05</v>
      </c>
      <c r="J19" s="21" t="n">
        <f aca="false">IF(H19="","",H19*I19)</f>
        <v>94.5</v>
      </c>
    </row>
    <row r="20" customFormat="false" ht="15" hidden="false" customHeight="false" outlineLevel="0" collapsed="false">
      <c r="B20" s="33" t="n">
        <v>46247</v>
      </c>
      <c r="C20" s="26" t="s">
        <v>35</v>
      </c>
      <c r="D20" s="26" t="s">
        <v>50</v>
      </c>
      <c r="E20" s="26" t="s">
        <v>26</v>
      </c>
      <c r="F20" s="34" t="n">
        <v>1</v>
      </c>
      <c r="G20" s="27" t="n">
        <v>1890</v>
      </c>
      <c r="H20" s="21" t="n">
        <f aca="false">IF(OR(F20="",G20=""),"",F20*G20)</f>
        <v>1890</v>
      </c>
      <c r="I20" s="35" t="n">
        <f aca="false">IF(C20="","",IFERROR(INDEX(Vendedores!$C$6:$C$25,MATCH(C20,Vendedores!$B$6:$B$25,0)),0))</f>
        <v>0.05</v>
      </c>
      <c r="J20" s="21" t="n">
        <f aca="false">IF(H20="","",H20*I20)</f>
        <v>94.5</v>
      </c>
    </row>
    <row r="21" customFormat="false" ht="15" hidden="false" customHeight="false" outlineLevel="0" collapsed="false">
      <c r="B21" s="36" t="n">
        <v>46235</v>
      </c>
      <c r="C21" s="30" t="s">
        <v>36</v>
      </c>
      <c r="D21" s="30" t="s">
        <v>49</v>
      </c>
      <c r="E21" s="30" t="s">
        <v>25</v>
      </c>
      <c r="F21" s="37" t="n">
        <v>1</v>
      </c>
      <c r="G21" s="32" t="n">
        <v>180</v>
      </c>
      <c r="H21" s="21" t="n">
        <f aca="false">IF(OR(F21="",G21=""),"",F21*G21)</f>
        <v>180</v>
      </c>
      <c r="I21" s="35" t="n">
        <f aca="false">IF(C21="","",IFERROR(INDEX(Vendedores!$C$6:$C$25,MATCH(C21,Vendedores!$B$6:$B$25,0)),0))</f>
        <v>0.05</v>
      </c>
      <c r="J21" s="21" t="n">
        <f aca="false">IF(H21="","",H21*I21)</f>
        <v>9</v>
      </c>
    </row>
    <row r="22" customFormat="false" ht="15" hidden="false" customHeight="false" outlineLevel="0" collapsed="false">
      <c r="B22" s="33" t="n">
        <v>46236</v>
      </c>
      <c r="C22" s="26" t="s">
        <v>36</v>
      </c>
      <c r="D22" s="26" t="s">
        <v>51</v>
      </c>
      <c r="E22" s="26" t="s">
        <v>23</v>
      </c>
      <c r="F22" s="34" t="n">
        <v>1</v>
      </c>
      <c r="G22" s="27" t="n">
        <v>450</v>
      </c>
      <c r="H22" s="21" t="n">
        <f aca="false">IF(OR(F22="",G22=""),"",F22*G22)</f>
        <v>450</v>
      </c>
      <c r="I22" s="35" t="n">
        <f aca="false">IF(C22="","",IFERROR(INDEX(Vendedores!$C$6:$C$25,MATCH(C22,Vendedores!$B$6:$B$25,0)),0))</f>
        <v>0.05</v>
      </c>
      <c r="J22" s="21" t="n">
        <f aca="false">IF(H22="","",H22*I22)</f>
        <v>22.5</v>
      </c>
    </row>
    <row r="23" customFormat="false" ht="15" hidden="false" customHeight="false" outlineLevel="0" collapsed="false">
      <c r="B23" s="36" t="n">
        <v>46248</v>
      </c>
      <c r="C23" s="30" t="s">
        <v>36</v>
      </c>
      <c r="D23" s="30" t="s">
        <v>50</v>
      </c>
      <c r="E23" s="30" t="s">
        <v>25</v>
      </c>
      <c r="F23" s="37" t="n">
        <v>2</v>
      </c>
      <c r="G23" s="32" t="n">
        <v>180</v>
      </c>
      <c r="H23" s="21" t="n">
        <f aca="false">IF(OR(F23="",G23=""),"",F23*G23)</f>
        <v>360</v>
      </c>
      <c r="I23" s="35" t="n">
        <f aca="false">IF(C23="","",IFERROR(INDEX(Vendedores!$C$6:$C$25,MATCH(C23,Vendedores!$B$6:$B$25,0)),0))</f>
        <v>0.05</v>
      </c>
      <c r="J23" s="21" t="n">
        <f aca="false">IF(H23="","",H23*I23)</f>
        <v>18</v>
      </c>
    </row>
    <row r="24" customFormat="false" ht="15" hidden="false" customHeight="false" outlineLevel="0" collapsed="false">
      <c r="B24" s="33" t="n">
        <v>46259</v>
      </c>
      <c r="C24" s="26" t="s">
        <v>36</v>
      </c>
      <c r="D24" s="26" t="s">
        <v>52</v>
      </c>
      <c r="E24" s="26" t="s">
        <v>26</v>
      </c>
      <c r="F24" s="34" t="n">
        <v>1</v>
      </c>
      <c r="G24" s="27" t="n">
        <v>1890</v>
      </c>
      <c r="H24" s="21" t="n">
        <f aca="false">IF(OR(F24="",G24=""),"",F24*G24)</f>
        <v>1890</v>
      </c>
      <c r="I24" s="35" t="n">
        <f aca="false">IF(C24="","",IFERROR(INDEX(Vendedores!$C$6:$C$25,MATCH(C24,Vendedores!$B$6:$B$25,0)),0))</f>
        <v>0.05</v>
      </c>
      <c r="J24" s="21" t="n">
        <f aca="false">IF(H24="","",H24*I24)</f>
        <v>94.5</v>
      </c>
    </row>
    <row r="25" customFormat="false" ht="15" hidden="false" customHeight="false" outlineLevel="0" collapsed="false">
      <c r="B25" s="36" t="n">
        <v>46244</v>
      </c>
      <c r="C25" s="30" t="s">
        <v>36</v>
      </c>
      <c r="D25" s="30" t="s">
        <v>53</v>
      </c>
      <c r="E25" s="30" t="s">
        <v>24</v>
      </c>
      <c r="F25" s="37" t="n">
        <v>1</v>
      </c>
      <c r="G25" s="32" t="n">
        <v>2390</v>
      </c>
      <c r="H25" s="21" t="n">
        <f aca="false">IF(OR(F25="",G25=""),"",F25*G25)</f>
        <v>2390</v>
      </c>
      <c r="I25" s="35" t="n">
        <f aca="false">IF(C25="","",IFERROR(INDEX(Vendedores!$C$6:$C$25,MATCH(C25,Vendedores!$B$6:$B$25,0)),0))</f>
        <v>0.05</v>
      </c>
      <c r="J25" s="21" t="n">
        <f aca="false">IF(H25="","",H25*I25)</f>
        <v>119.5</v>
      </c>
    </row>
    <row r="26" customFormat="false" ht="15" hidden="false" customHeight="false" outlineLevel="0" collapsed="false">
      <c r="B26" s="33" t="n">
        <v>46259</v>
      </c>
      <c r="C26" s="26" t="s">
        <v>36</v>
      </c>
      <c r="D26" s="26" t="s">
        <v>50</v>
      </c>
      <c r="E26" s="26" t="s">
        <v>22</v>
      </c>
      <c r="F26" s="34" t="n">
        <v>2</v>
      </c>
      <c r="G26" s="27" t="n">
        <v>1890</v>
      </c>
      <c r="H26" s="21" t="n">
        <f aca="false">IF(OR(F26="",G26=""),"",F26*G26)</f>
        <v>3780</v>
      </c>
      <c r="I26" s="35" t="n">
        <f aca="false">IF(C26="","",IFERROR(INDEX(Vendedores!$C$6:$C$25,MATCH(C26,Vendedores!$B$6:$B$25,0)),0))</f>
        <v>0.05</v>
      </c>
      <c r="J26" s="21" t="n">
        <f aca="false">IF(H26="","",H26*I26)</f>
        <v>189</v>
      </c>
    </row>
    <row r="27" customFormat="false" ht="15" hidden="false" customHeight="false" outlineLevel="0" collapsed="false">
      <c r="B27" s="36" t="n">
        <v>46257</v>
      </c>
      <c r="C27" s="30" t="s">
        <v>36</v>
      </c>
      <c r="D27" s="30" t="s">
        <v>50</v>
      </c>
      <c r="E27" s="30" t="s">
        <v>23</v>
      </c>
      <c r="F27" s="37" t="n">
        <v>1</v>
      </c>
      <c r="G27" s="32" t="n">
        <v>450</v>
      </c>
      <c r="H27" s="21" t="n">
        <f aca="false">IF(OR(F27="",G27=""),"",F27*G27)</f>
        <v>450</v>
      </c>
      <c r="I27" s="35" t="n">
        <f aca="false">IF(C27="","",IFERROR(INDEX(Vendedores!$C$6:$C$25,MATCH(C27,Vendedores!$B$6:$B$25,0)),0))</f>
        <v>0.05</v>
      </c>
      <c r="J27" s="21" t="n">
        <f aca="false">IF(H27="","",H27*I27)</f>
        <v>22.5</v>
      </c>
    </row>
    <row r="28" customFormat="false" ht="15" hidden="false" customHeight="false" outlineLevel="0" collapsed="false">
      <c r="B28" s="33" t="n">
        <v>46249</v>
      </c>
      <c r="C28" s="26" t="s">
        <v>36</v>
      </c>
      <c r="D28" s="26" t="s">
        <v>51</v>
      </c>
      <c r="E28" s="26" t="s">
        <v>22</v>
      </c>
      <c r="F28" s="34" t="n">
        <v>1</v>
      </c>
      <c r="G28" s="27" t="n">
        <v>1890</v>
      </c>
      <c r="H28" s="21" t="n">
        <f aca="false">IF(OR(F28="",G28=""),"",F28*G28)</f>
        <v>1890</v>
      </c>
      <c r="I28" s="35" t="n">
        <f aca="false">IF(C28="","",IFERROR(INDEX(Vendedores!$C$6:$C$25,MATCH(C28,Vendedores!$B$6:$B$25,0)),0))</f>
        <v>0.05</v>
      </c>
      <c r="J28" s="21" t="n">
        <f aca="false">IF(H28="","",H28*I28)</f>
        <v>94.5</v>
      </c>
    </row>
    <row r="29" customFormat="false" ht="15" hidden="false" customHeight="false" outlineLevel="0" collapsed="false">
      <c r="B29" s="36" t="n">
        <v>46241</v>
      </c>
      <c r="C29" s="30" t="s">
        <v>36</v>
      </c>
      <c r="D29" s="30" t="s">
        <v>51</v>
      </c>
      <c r="E29" s="30" t="s">
        <v>23</v>
      </c>
      <c r="F29" s="37" t="n">
        <v>3</v>
      </c>
      <c r="G29" s="32" t="n">
        <v>450</v>
      </c>
      <c r="H29" s="21" t="n">
        <f aca="false">IF(OR(F29="",G29=""),"",F29*G29)</f>
        <v>1350</v>
      </c>
      <c r="I29" s="35" t="n">
        <f aca="false">IF(C29="","",IFERROR(INDEX(Vendedores!$C$6:$C$25,MATCH(C29,Vendedores!$B$6:$B$25,0)),0))</f>
        <v>0.05</v>
      </c>
      <c r="J29" s="21" t="n">
        <f aca="false">IF(H29="","",H29*I29)</f>
        <v>67.5</v>
      </c>
    </row>
    <row r="30" customFormat="false" ht="15" hidden="false" customHeight="false" outlineLevel="0" collapsed="false">
      <c r="B30" s="33" t="n">
        <v>46258</v>
      </c>
      <c r="C30" s="26" t="s">
        <v>36</v>
      </c>
      <c r="D30" s="26" t="s">
        <v>48</v>
      </c>
      <c r="E30" s="26" t="s">
        <v>26</v>
      </c>
      <c r="F30" s="34" t="n">
        <v>1</v>
      </c>
      <c r="G30" s="27" t="n">
        <v>1890</v>
      </c>
      <c r="H30" s="21" t="n">
        <f aca="false">IF(OR(F30="",G30=""),"",F30*G30)</f>
        <v>1890</v>
      </c>
      <c r="I30" s="35" t="n">
        <f aca="false">IF(C30="","",IFERROR(INDEX(Vendedores!$C$6:$C$25,MATCH(C30,Vendedores!$B$6:$B$25,0)),0))</f>
        <v>0.05</v>
      </c>
      <c r="J30" s="21" t="n">
        <f aca="false">IF(H30="","",H30*I30)</f>
        <v>94.5</v>
      </c>
    </row>
    <row r="31" customFormat="false" ht="15" hidden="false" customHeight="false" outlineLevel="0" collapsed="false">
      <c r="B31" s="36" t="n">
        <v>46238</v>
      </c>
      <c r="C31" s="30" t="s">
        <v>36</v>
      </c>
      <c r="D31" s="30" t="s">
        <v>54</v>
      </c>
      <c r="E31" s="30" t="s">
        <v>25</v>
      </c>
      <c r="F31" s="37" t="n">
        <v>2</v>
      </c>
      <c r="G31" s="32" t="n">
        <v>180</v>
      </c>
      <c r="H31" s="21" t="n">
        <f aca="false">IF(OR(F31="",G31=""),"",F31*G31)</f>
        <v>360</v>
      </c>
      <c r="I31" s="35" t="n">
        <f aca="false">IF(C31="","",IFERROR(INDEX(Vendedores!$C$6:$C$25,MATCH(C31,Vendedores!$B$6:$B$25,0)),0))</f>
        <v>0.05</v>
      </c>
      <c r="J31" s="21" t="n">
        <f aca="false">IF(H31="","",H31*I31)</f>
        <v>18</v>
      </c>
    </row>
    <row r="32" customFormat="false" ht="15" hidden="false" customHeight="false" outlineLevel="0" collapsed="false">
      <c r="B32" s="33" t="n">
        <v>46235</v>
      </c>
      <c r="C32" s="26" t="s">
        <v>36</v>
      </c>
      <c r="D32" s="26" t="s">
        <v>52</v>
      </c>
      <c r="E32" s="26" t="s">
        <v>25</v>
      </c>
      <c r="F32" s="34" t="n">
        <v>1</v>
      </c>
      <c r="G32" s="27" t="n">
        <v>180</v>
      </c>
      <c r="H32" s="21" t="n">
        <f aca="false">IF(OR(F32="",G32=""),"",F32*G32)</f>
        <v>180</v>
      </c>
      <c r="I32" s="35" t="n">
        <f aca="false">IF(C32="","",IFERROR(INDEX(Vendedores!$C$6:$C$25,MATCH(C32,Vendedores!$B$6:$B$25,0)),0))</f>
        <v>0.05</v>
      </c>
      <c r="J32" s="21" t="n">
        <f aca="false">IF(H32="","",H32*I32)</f>
        <v>9</v>
      </c>
    </row>
    <row r="33" customFormat="false" ht="15" hidden="false" customHeight="false" outlineLevel="0" collapsed="false">
      <c r="B33" s="36" t="n">
        <v>46235</v>
      </c>
      <c r="C33" s="30" t="s">
        <v>36</v>
      </c>
      <c r="D33" s="30" t="s">
        <v>47</v>
      </c>
      <c r="E33" s="30" t="s">
        <v>26</v>
      </c>
      <c r="F33" s="37" t="n">
        <v>1</v>
      </c>
      <c r="G33" s="32" t="n">
        <v>1890</v>
      </c>
      <c r="H33" s="21" t="n">
        <f aca="false">IF(OR(F33="",G33=""),"",F33*G33)</f>
        <v>1890</v>
      </c>
      <c r="I33" s="35" t="n">
        <f aca="false">IF(C33="","",IFERROR(INDEX(Vendedores!$C$6:$C$25,MATCH(C33,Vendedores!$B$6:$B$25,0)),0))</f>
        <v>0.05</v>
      </c>
      <c r="J33" s="21" t="n">
        <f aca="false">IF(H33="","",H33*I33)</f>
        <v>94.5</v>
      </c>
    </row>
    <row r="34" customFormat="false" ht="15" hidden="false" customHeight="false" outlineLevel="0" collapsed="false">
      <c r="B34" s="33" t="n">
        <v>46262</v>
      </c>
      <c r="C34" s="26" t="s">
        <v>36</v>
      </c>
      <c r="D34" s="26" t="s">
        <v>50</v>
      </c>
      <c r="E34" s="26" t="s">
        <v>23</v>
      </c>
      <c r="F34" s="34" t="n">
        <v>2</v>
      </c>
      <c r="G34" s="27" t="n">
        <v>450</v>
      </c>
      <c r="H34" s="21" t="n">
        <f aca="false">IF(OR(F34="",G34=""),"",F34*G34)</f>
        <v>900</v>
      </c>
      <c r="I34" s="35" t="n">
        <f aca="false">IF(C34="","",IFERROR(INDEX(Vendedores!$C$6:$C$25,MATCH(C34,Vendedores!$B$6:$B$25,0)),0))</f>
        <v>0.05</v>
      </c>
      <c r="J34" s="21" t="n">
        <f aca="false">IF(H34="","",H34*I34)</f>
        <v>45</v>
      </c>
    </row>
    <row r="35" customFormat="false" ht="15" hidden="false" customHeight="false" outlineLevel="0" collapsed="false">
      <c r="B35" s="36" t="n">
        <v>46241</v>
      </c>
      <c r="C35" s="30" t="s">
        <v>36</v>
      </c>
      <c r="D35" s="30" t="s">
        <v>51</v>
      </c>
      <c r="E35" s="30" t="s">
        <v>22</v>
      </c>
      <c r="F35" s="37" t="n">
        <v>1</v>
      </c>
      <c r="G35" s="32" t="n">
        <v>1890</v>
      </c>
      <c r="H35" s="21" t="n">
        <f aca="false">IF(OR(F35="",G35=""),"",F35*G35)</f>
        <v>1890</v>
      </c>
      <c r="I35" s="35" t="n">
        <f aca="false">IF(C35="","",IFERROR(INDEX(Vendedores!$C$6:$C$25,MATCH(C35,Vendedores!$B$6:$B$25,0)),0))</f>
        <v>0.05</v>
      </c>
      <c r="J35" s="21" t="n">
        <f aca="false">IF(H35="","",H35*I35)</f>
        <v>94.5</v>
      </c>
    </row>
    <row r="36" customFormat="false" ht="15" hidden="false" customHeight="false" outlineLevel="0" collapsed="false">
      <c r="B36" s="33" t="n">
        <v>46259</v>
      </c>
      <c r="C36" s="26" t="s">
        <v>36</v>
      </c>
      <c r="D36" s="26" t="s">
        <v>53</v>
      </c>
      <c r="E36" s="26" t="s">
        <v>24</v>
      </c>
      <c r="F36" s="34" t="n">
        <v>1</v>
      </c>
      <c r="G36" s="27" t="n">
        <v>2390</v>
      </c>
      <c r="H36" s="21" t="n">
        <f aca="false">IF(OR(F36="",G36=""),"",F36*G36)</f>
        <v>2390</v>
      </c>
      <c r="I36" s="35" t="n">
        <f aca="false">IF(C36="","",IFERROR(INDEX(Vendedores!$C$6:$C$25,MATCH(C36,Vendedores!$B$6:$B$25,0)),0))</f>
        <v>0.05</v>
      </c>
      <c r="J36" s="21" t="n">
        <f aca="false">IF(H36="","",H36*I36)</f>
        <v>119.5</v>
      </c>
    </row>
    <row r="37" customFormat="false" ht="15" hidden="false" customHeight="false" outlineLevel="0" collapsed="false">
      <c r="B37" s="36" t="n">
        <v>46237</v>
      </c>
      <c r="C37" s="30" t="s">
        <v>36</v>
      </c>
      <c r="D37" s="30" t="s">
        <v>50</v>
      </c>
      <c r="E37" s="30" t="s">
        <v>24</v>
      </c>
      <c r="F37" s="37" t="n">
        <v>2</v>
      </c>
      <c r="G37" s="32" t="n">
        <v>2390</v>
      </c>
      <c r="H37" s="21" t="n">
        <f aca="false">IF(OR(F37="",G37=""),"",F37*G37)</f>
        <v>4780</v>
      </c>
      <c r="I37" s="35" t="n">
        <f aca="false">IF(C37="","",IFERROR(INDEX(Vendedores!$C$6:$C$25,MATCH(C37,Vendedores!$B$6:$B$25,0)),0))</f>
        <v>0.05</v>
      </c>
      <c r="J37" s="21" t="n">
        <f aca="false">IF(H37="","",H37*I37)</f>
        <v>239</v>
      </c>
    </row>
    <row r="38" customFormat="false" ht="15" hidden="false" customHeight="false" outlineLevel="0" collapsed="false">
      <c r="B38" s="33" t="n">
        <v>46235</v>
      </c>
      <c r="C38" s="26" t="s">
        <v>37</v>
      </c>
      <c r="D38" s="26" t="s">
        <v>53</v>
      </c>
      <c r="E38" s="26" t="s">
        <v>26</v>
      </c>
      <c r="F38" s="34" t="n">
        <v>1</v>
      </c>
      <c r="G38" s="27" t="n">
        <v>1890</v>
      </c>
      <c r="H38" s="21" t="n">
        <f aca="false">IF(OR(F38="",G38=""),"",F38*G38)</f>
        <v>1890</v>
      </c>
      <c r="I38" s="35" t="n">
        <f aca="false">IF(C38="","",IFERROR(INDEX(Vendedores!$C$6:$C$25,MATCH(C38,Vendedores!$B$6:$B$25,0)),0))</f>
        <v>0.06</v>
      </c>
      <c r="J38" s="21" t="n">
        <f aca="false">IF(H38="","",H38*I38)</f>
        <v>113.4</v>
      </c>
    </row>
    <row r="39" customFormat="false" ht="15" hidden="false" customHeight="false" outlineLevel="0" collapsed="false">
      <c r="B39" s="36" t="n">
        <v>46249</v>
      </c>
      <c r="C39" s="30" t="s">
        <v>37</v>
      </c>
      <c r="D39" s="30" t="s">
        <v>48</v>
      </c>
      <c r="E39" s="30" t="s">
        <v>24</v>
      </c>
      <c r="F39" s="37" t="n">
        <v>3</v>
      </c>
      <c r="G39" s="32" t="n">
        <v>2390</v>
      </c>
      <c r="H39" s="21" t="n">
        <f aca="false">IF(OR(F39="",G39=""),"",F39*G39)</f>
        <v>7170</v>
      </c>
      <c r="I39" s="35" t="n">
        <f aca="false">IF(C39="","",IFERROR(INDEX(Vendedores!$C$6:$C$25,MATCH(C39,Vendedores!$B$6:$B$25,0)),0))</f>
        <v>0.06</v>
      </c>
      <c r="J39" s="21" t="n">
        <f aca="false">IF(H39="","",H39*I39)</f>
        <v>430.2</v>
      </c>
    </row>
    <row r="40" customFormat="false" ht="15" hidden="false" customHeight="false" outlineLevel="0" collapsed="false">
      <c r="B40" s="33" t="n">
        <v>46261</v>
      </c>
      <c r="C40" s="26" t="s">
        <v>37</v>
      </c>
      <c r="D40" s="26" t="s">
        <v>48</v>
      </c>
      <c r="E40" s="26" t="s">
        <v>26</v>
      </c>
      <c r="F40" s="34" t="n">
        <v>2</v>
      </c>
      <c r="G40" s="27" t="n">
        <v>1890</v>
      </c>
      <c r="H40" s="21" t="n">
        <f aca="false">IF(OR(F40="",G40=""),"",F40*G40)</f>
        <v>3780</v>
      </c>
      <c r="I40" s="35" t="n">
        <f aca="false">IF(C40="","",IFERROR(INDEX(Vendedores!$C$6:$C$25,MATCH(C40,Vendedores!$B$6:$B$25,0)),0))</f>
        <v>0.06</v>
      </c>
      <c r="J40" s="21" t="n">
        <f aca="false">IF(H40="","",H40*I40)</f>
        <v>226.8</v>
      </c>
    </row>
    <row r="41" customFormat="false" ht="15" hidden="false" customHeight="false" outlineLevel="0" collapsed="false">
      <c r="B41" s="36" t="n">
        <v>46255</v>
      </c>
      <c r="C41" s="30" t="s">
        <v>37</v>
      </c>
      <c r="D41" s="30" t="s">
        <v>48</v>
      </c>
      <c r="E41" s="30" t="s">
        <v>25</v>
      </c>
      <c r="F41" s="37" t="n">
        <v>1</v>
      </c>
      <c r="G41" s="32" t="n">
        <v>180</v>
      </c>
      <c r="H41" s="21" t="n">
        <f aca="false">IF(OR(F41="",G41=""),"",F41*G41)</f>
        <v>180</v>
      </c>
      <c r="I41" s="35" t="n">
        <f aca="false">IF(C41="","",IFERROR(INDEX(Vendedores!$C$6:$C$25,MATCH(C41,Vendedores!$B$6:$B$25,0)),0))</f>
        <v>0.06</v>
      </c>
      <c r="J41" s="21" t="n">
        <f aca="false">IF(H41="","",H41*I41)</f>
        <v>10.8</v>
      </c>
    </row>
    <row r="42" customFormat="false" ht="15" hidden="false" customHeight="false" outlineLevel="0" collapsed="false">
      <c r="B42" s="33" t="n">
        <v>46261</v>
      </c>
      <c r="C42" s="26" t="s">
        <v>37</v>
      </c>
      <c r="D42" s="26" t="s">
        <v>47</v>
      </c>
      <c r="E42" s="26" t="s">
        <v>24</v>
      </c>
      <c r="F42" s="34" t="n">
        <v>1</v>
      </c>
      <c r="G42" s="27" t="n">
        <v>2390</v>
      </c>
      <c r="H42" s="21" t="n">
        <f aca="false">IF(OR(F42="",G42=""),"",F42*G42)</f>
        <v>2390</v>
      </c>
      <c r="I42" s="35" t="n">
        <f aca="false">IF(C42="","",IFERROR(INDEX(Vendedores!$C$6:$C$25,MATCH(C42,Vendedores!$B$6:$B$25,0)),0))</f>
        <v>0.06</v>
      </c>
      <c r="J42" s="21" t="n">
        <f aca="false">IF(H42="","",H42*I42)</f>
        <v>143.4</v>
      </c>
    </row>
    <row r="43" customFormat="false" ht="15" hidden="false" customHeight="false" outlineLevel="0" collapsed="false">
      <c r="B43" s="36" t="n">
        <v>46240</v>
      </c>
      <c r="C43" s="30" t="s">
        <v>37</v>
      </c>
      <c r="D43" s="30" t="s">
        <v>47</v>
      </c>
      <c r="E43" s="30" t="s">
        <v>27</v>
      </c>
      <c r="F43" s="37" t="n">
        <v>1</v>
      </c>
      <c r="G43" s="32" t="n">
        <v>120</v>
      </c>
      <c r="H43" s="21" t="n">
        <f aca="false">IF(OR(F43="",G43=""),"",F43*G43)</f>
        <v>120</v>
      </c>
      <c r="I43" s="35" t="n">
        <f aca="false">IF(C43="","",IFERROR(INDEX(Vendedores!$C$6:$C$25,MATCH(C43,Vendedores!$B$6:$B$25,0)),0))</f>
        <v>0.06</v>
      </c>
      <c r="J43" s="21" t="n">
        <f aca="false">IF(H43="","",H43*I43)</f>
        <v>7.2</v>
      </c>
    </row>
    <row r="44" customFormat="false" ht="15" hidden="false" customHeight="false" outlineLevel="0" collapsed="false">
      <c r="B44" s="33" t="n">
        <v>46250</v>
      </c>
      <c r="C44" s="26" t="s">
        <v>37</v>
      </c>
      <c r="D44" s="26" t="s">
        <v>50</v>
      </c>
      <c r="E44" s="26" t="s">
        <v>27</v>
      </c>
      <c r="F44" s="34" t="n">
        <v>2</v>
      </c>
      <c r="G44" s="27" t="n">
        <v>120</v>
      </c>
      <c r="H44" s="21" t="n">
        <f aca="false">IF(OR(F44="",G44=""),"",F44*G44)</f>
        <v>240</v>
      </c>
      <c r="I44" s="35" t="n">
        <f aca="false">IF(C44="","",IFERROR(INDEX(Vendedores!$C$6:$C$25,MATCH(C44,Vendedores!$B$6:$B$25,0)),0))</f>
        <v>0.06</v>
      </c>
      <c r="J44" s="21" t="n">
        <f aca="false">IF(H44="","",H44*I44)</f>
        <v>14.4</v>
      </c>
    </row>
    <row r="45" customFormat="false" ht="15" hidden="false" customHeight="false" outlineLevel="0" collapsed="false">
      <c r="B45" s="36" t="n">
        <v>46238</v>
      </c>
      <c r="C45" s="30" t="s">
        <v>37</v>
      </c>
      <c r="D45" s="30" t="s">
        <v>50</v>
      </c>
      <c r="E45" s="30" t="s">
        <v>25</v>
      </c>
      <c r="F45" s="37" t="n">
        <v>1</v>
      </c>
      <c r="G45" s="32" t="n">
        <v>180</v>
      </c>
      <c r="H45" s="21" t="n">
        <f aca="false">IF(OR(F45="",G45=""),"",F45*G45)</f>
        <v>180</v>
      </c>
      <c r="I45" s="35" t="n">
        <f aca="false">IF(C45="","",IFERROR(INDEX(Vendedores!$C$6:$C$25,MATCH(C45,Vendedores!$B$6:$B$25,0)),0))</f>
        <v>0.06</v>
      </c>
      <c r="J45" s="21" t="n">
        <f aca="false">IF(H45="","",H45*I45)</f>
        <v>10.8</v>
      </c>
    </row>
    <row r="46" customFormat="false" ht="15" hidden="false" customHeight="false" outlineLevel="0" collapsed="false">
      <c r="B46" s="33" t="n">
        <v>46243</v>
      </c>
      <c r="C46" s="26" t="s">
        <v>37</v>
      </c>
      <c r="D46" s="26" t="s">
        <v>47</v>
      </c>
      <c r="E46" s="26" t="s">
        <v>22</v>
      </c>
      <c r="F46" s="34" t="n">
        <v>3</v>
      </c>
      <c r="G46" s="27" t="n">
        <v>1890</v>
      </c>
      <c r="H46" s="21" t="n">
        <f aca="false">IF(OR(F46="",G46=""),"",F46*G46)</f>
        <v>5670</v>
      </c>
      <c r="I46" s="35" t="n">
        <f aca="false">IF(C46="","",IFERROR(INDEX(Vendedores!$C$6:$C$25,MATCH(C46,Vendedores!$B$6:$B$25,0)),0))</f>
        <v>0.06</v>
      </c>
      <c r="J46" s="21" t="n">
        <f aca="false">IF(H46="","",H46*I46)</f>
        <v>340.2</v>
      </c>
    </row>
    <row r="47" customFormat="false" ht="15" hidden="false" customHeight="false" outlineLevel="0" collapsed="false">
      <c r="B47" s="36" t="n">
        <v>46243</v>
      </c>
      <c r="C47" s="30" t="s">
        <v>37</v>
      </c>
      <c r="D47" s="30" t="s">
        <v>54</v>
      </c>
      <c r="E47" s="30" t="s">
        <v>27</v>
      </c>
      <c r="F47" s="37" t="n">
        <v>2</v>
      </c>
      <c r="G47" s="32" t="n">
        <v>120</v>
      </c>
      <c r="H47" s="21" t="n">
        <f aca="false">IF(OR(F47="",G47=""),"",F47*G47)</f>
        <v>240</v>
      </c>
      <c r="I47" s="35" t="n">
        <f aca="false">IF(C47="","",IFERROR(INDEX(Vendedores!$C$6:$C$25,MATCH(C47,Vendedores!$B$6:$B$25,0)),0))</f>
        <v>0.06</v>
      </c>
      <c r="J47" s="21" t="n">
        <f aca="false">IF(H47="","",H47*I47)</f>
        <v>14.4</v>
      </c>
    </row>
    <row r="48" customFormat="false" ht="15" hidden="false" customHeight="false" outlineLevel="0" collapsed="false">
      <c r="B48" s="33" t="n">
        <v>46244</v>
      </c>
      <c r="C48" s="26" t="s">
        <v>37</v>
      </c>
      <c r="D48" s="26" t="s">
        <v>48</v>
      </c>
      <c r="E48" s="26" t="s">
        <v>26</v>
      </c>
      <c r="F48" s="34" t="n">
        <v>2</v>
      </c>
      <c r="G48" s="27" t="n">
        <v>1890</v>
      </c>
      <c r="H48" s="21" t="n">
        <f aca="false">IF(OR(F48="",G48=""),"",F48*G48)</f>
        <v>3780</v>
      </c>
      <c r="I48" s="35" t="n">
        <f aca="false">IF(C48="","",IFERROR(INDEX(Vendedores!$C$6:$C$25,MATCH(C48,Vendedores!$B$6:$B$25,0)),0))</f>
        <v>0.06</v>
      </c>
      <c r="J48" s="21" t="n">
        <f aca="false">IF(H48="","",H48*I48)</f>
        <v>226.8</v>
      </c>
    </row>
    <row r="49" customFormat="false" ht="15" hidden="false" customHeight="false" outlineLevel="0" collapsed="false">
      <c r="B49" s="36" t="n">
        <v>46239</v>
      </c>
      <c r="C49" s="30" t="s">
        <v>37</v>
      </c>
      <c r="D49" s="30" t="s">
        <v>47</v>
      </c>
      <c r="E49" s="30" t="s">
        <v>27</v>
      </c>
      <c r="F49" s="37" t="n">
        <v>1</v>
      </c>
      <c r="G49" s="32" t="n">
        <v>120</v>
      </c>
      <c r="H49" s="21" t="n">
        <f aca="false">IF(OR(F49="",G49=""),"",F49*G49)</f>
        <v>120</v>
      </c>
      <c r="I49" s="35" t="n">
        <f aca="false">IF(C49="","",IFERROR(INDEX(Vendedores!$C$6:$C$25,MATCH(C49,Vendedores!$B$6:$B$25,0)),0))</f>
        <v>0.06</v>
      </c>
      <c r="J49" s="21" t="n">
        <f aca="false">IF(H49="","",H49*I49)</f>
        <v>7.2</v>
      </c>
    </row>
    <row r="50" customFormat="false" ht="15" hidden="false" customHeight="false" outlineLevel="0" collapsed="false">
      <c r="B50" s="33" t="n">
        <v>46255</v>
      </c>
      <c r="C50" s="26" t="s">
        <v>37</v>
      </c>
      <c r="D50" s="26" t="s">
        <v>50</v>
      </c>
      <c r="E50" s="26" t="s">
        <v>25</v>
      </c>
      <c r="F50" s="34" t="n">
        <v>3</v>
      </c>
      <c r="G50" s="27" t="n">
        <v>180</v>
      </c>
      <c r="H50" s="21" t="n">
        <f aca="false">IF(OR(F50="",G50=""),"",F50*G50)</f>
        <v>540</v>
      </c>
      <c r="I50" s="35" t="n">
        <f aca="false">IF(C50="","",IFERROR(INDEX(Vendedores!$C$6:$C$25,MATCH(C50,Vendedores!$B$6:$B$25,0)),0))</f>
        <v>0.06</v>
      </c>
      <c r="J50" s="21" t="n">
        <f aca="false">IF(H50="","",H50*I50)</f>
        <v>32.4</v>
      </c>
    </row>
    <row r="51" customFormat="false" ht="15" hidden="false" customHeight="false" outlineLevel="0" collapsed="false">
      <c r="B51" s="36" t="n">
        <v>46241</v>
      </c>
      <c r="C51" s="30" t="s">
        <v>37</v>
      </c>
      <c r="D51" s="30" t="s">
        <v>49</v>
      </c>
      <c r="E51" s="30" t="s">
        <v>24</v>
      </c>
      <c r="F51" s="37" t="n">
        <v>1</v>
      </c>
      <c r="G51" s="32" t="n">
        <v>2390</v>
      </c>
      <c r="H51" s="21" t="n">
        <f aca="false">IF(OR(F51="",G51=""),"",F51*G51)</f>
        <v>2390</v>
      </c>
      <c r="I51" s="35" t="n">
        <f aca="false">IF(C51="","",IFERROR(INDEX(Vendedores!$C$6:$C$25,MATCH(C51,Vendedores!$B$6:$B$25,0)),0))</f>
        <v>0.06</v>
      </c>
      <c r="J51" s="21" t="n">
        <f aca="false">IF(H51="","",H51*I51)</f>
        <v>143.4</v>
      </c>
    </row>
    <row r="52" customFormat="false" ht="15" hidden="false" customHeight="false" outlineLevel="0" collapsed="false">
      <c r="B52" s="33" t="n">
        <v>46242</v>
      </c>
      <c r="C52" s="26" t="s">
        <v>38</v>
      </c>
      <c r="D52" s="26" t="s">
        <v>49</v>
      </c>
      <c r="E52" s="26" t="s">
        <v>25</v>
      </c>
      <c r="F52" s="34" t="n">
        <v>2</v>
      </c>
      <c r="G52" s="27" t="n">
        <v>180</v>
      </c>
      <c r="H52" s="21" t="n">
        <f aca="false">IF(OR(F52="",G52=""),"",F52*G52)</f>
        <v>360</v>
      </c>
      <c r="I52" s="35" t="n">
        <f aca="false">IF(C52="","",IFERROR(INDEX(Vendedores!$C$6:$C$25,MATCH(C52,Vendedores!$B$6:$B$25,0)),0))</f>
        <v>0.04</v>
      </c>
      <c r="J52" s="21" t="n">
        <f aca="false">IF(H52="","",H52*I52)</f>
        <v>14.4</v>
      </c>
    </row>
    <row r="53" customFormat="false" ht="15" hidden="false" customHeight="false" outlineLevel="0" collapsed="false">
      <c r="B53" s="36" t="n">
        <v>46244</v>
      </c>
      <c r="C53" s="30" t="s">
        <v>38</v>
      </c>
      <c r="D53" s="30" t="s">
        <v>53</v>
      </c>
      <c r="E53" s="30" t="s">
        <v>22</v>
      </c>
      <c r="F53" s="37" t="n">
        <v>1</v>
      </c>
      <c r="G53" s="32" t="n">
        <v>1890</v>
      </c>
      <c r="H53" s="21" t="n">
        <f aca="false">IF(OR(F53="",G53=""),"",F53*G53)</f>
        <v>1890</v>
      </c>
      <c r="I53" s="35" t="n">
        <f aca="false">IF(C53="","",IFERROR(INDEX(Vendedores!$C$6:$C$25,MATCH(C53,Vendedores!$B$6:$B$25,0)),0))</f>
        <v>0.04</v>
      </c>
      <c r="J53" s="21" t="n">
        <f aca="false">IF(H53="","",H53*I53)</f>
        <v>75.6</v>
      </c>
    </row>
    <row r="54" customFormat="false" ht="15" hidden="false" customHeight="false" outlineLevel="0" collapsed="false">
      <c r="B54" s="33" t="n">
        <v>46239</v>
      </c>
      <c r="C54" s="26" t="s">
        <v>38</v>
      </c>
      <c r="D54" s="26" t="s">
        <v>50</v>
      </c>
      <c r="E54" s="26" t="s">
        <v>26</v>
      </c>
      <c r="F54" s="34" t="n">
        <v>3</v>
      </c>
      <c r="G54" s="27" t="n">
        <v>1890</v>
      </c>
      <c r="H54" s="21" t="n">
        <f aca="false">IF(OR(F54="",G54=""),"",F54*G54)</f>
        <v>5670</v>
      </c>
      <c r="I54" s="35" t="n">
        <f aca="false">IF(C54="","",IFERROR(INDEX(Vendedores!$C$6:$C$25,MATCH(C54,Vendedores!$B$6:$B$25,0)),0))</f>
        <v>0.04</v>
      </c>
      <c r="J54" s="21" t="n">
        <f aca="false">IF(H54="","",H54*I54)</f>
        <v>226.8</v>
      </c>
    </row>
    <row r="55" customFormat="false" ht="15" hidden="false" customHeight="false" outlineLevel="0" collapsed="false">
      <c r="B55" s="36" t="n">
        <v>46249</v>
      </c>
      <c r="C55" s="30" t="s">
        <v>38</v>
      </c>
      <c r="D55" s="30" t="s">
        <v>53</v>
      </c>
      <c r="E55" s="30" t="s">
        <v>24</v>
      </c>
      <c r="F55" s="37" t="n">
        <v>1</v>
      </c>
      <c r="G55" s="32" t="n">
        <v>2390</v>
      </c>
      <c r="H55" s="21" t="n">
        <f aca="false">IF(OR(F55="",G55=""),"",F55*G55)</f>
        <v>2390</v>
      </c>
      <c r="I55" s="35" t="n">
        <f aca="false">IF(C55="","",IFERROR(INDEX(Vendedores!$C$6:$C$25,MATCH(C55,Vendedores!$B$6:$B$25,0)),0))</f>
        <v>0.04</v>
      </c>
      <c r="J55" s="21" t="n">
        <f aca="false">IF(H55="","",H55*I55)</f>
        <v>95.6</v>
      </c>
    </row>
    <row r="56" customFormat="false" ht="15" hidden="false" customHeight="false" outlineLevel="0" collapsed="false">
      <c r="B56" s="33" t="n">
        <v>46253</v>
      </c>
      <c r="C56" s="26" t="s">
        <v>38</v>
      </c>
      <c r="D56" s="26" t="s">
        <v>48</v>
      </c>
      <c r="E56" s="26" t="s">
        <v>27</v>
      </c>
      <c r="F56" s="34" t="n">
        <v>3</v>
      </c>
      <c r="G56" s="27" t="n">
        <v>120</v>
      </c>
      <c r="H56" s="21" t="n">
        <f aca="false">IF(OR(F56="",G56=""),"",F56*G56)</f>
        <v>360</v>
      </c>
      <c r="I56" s="35" t="n">
        <f aca="false">IF(C56="","",IFERROR(INDEX(Vendedores!$C$6:$C$25,MATCH(C56,Vendedores!$B$6:$B$25,0)),0))</f>
        <v>0.04</v>
      </c>
      <c r="J56" s="21" t="n">
        <f aca="false">IF(H56="","",H56*I56)</f>
        <v>14.4</v>
      </c>
    </row>
    <row r="57" customFormat="false" ht="15" hidden="false" customHeight="false" outlineLevel="0" collapsed="false">
      <c r="B57" s="36" t="n">
        <v>46235</v>
      </c>
      <c r="C57" s="30" t="s">
        <v>38</v>
      </c>
      <c r="D57" s="30" t="s">
        <v>51</v>
      </c>
      <c r="E57" s="30" t="s">
        <v>26</v>
      </c>
      <c r="F57" s="37" t="n">
        <v>1</v>
      </c>
      <c r="G57" s="32" t="n">
        <v>1890</v>
      </c>
      <c r="H57" s="21" t="n">
        <f aca="false">IF(OR(F57="",G57=""),"",F57*G57)</f>
        <v>1890</v>
      </c>
      <c r="I57" s="35" t="n">
        <f aca="false">IF(C57="","",IFERROR(INDEX(Vendedores!$C$6:$C$25,MATCH(C57,Vendedores!$B$6:$B$25,0)),0))</f>
        <v>0.04</v>
      </c>
      <c r="J57" s="21" t="n">
        <f aca="false">IF(H57="","",H57*I57)</f>
        <v>75.6</v>
      </c>
    </row>
    <row r="58" customFormat="false" ht="15" hidden="false" customHeight="false" outlineLevel="0" collapsed="false">
      <c r="B58" s="33" t="n">
        <v>46236</v>
      </c>
      <c r="C58" s="26" t="s">
        <v>38</v>
      </c>
      <c r="D58" s="26" t="s">
        <v>49</v>
      </c>
      <c r="E58" s="26" t="s">
        <v>24</v>
      </c>
      <c r="F58" s="34" t="n">
        <v>1</v>
      </c>
      <c r="G58" s="27" t="n">
        <v>2390</v>
      </c>
      <c r="H58" s="21" t="n">
        <f aca="false">IF(OR(F58="",G58=""),"",F58*G58)</f>
        <v>2390</v>
      </c>
      <c r="I58" s="35" t="n">
        <f aca="false">IF(C58="","",IFERROR(INDEX(Vendedores!$C$6:$C$25,MATCH(C58,Vendedores!$B$6:$B$25,0)),0))</f>
        <v>0.04</v>
      </c>
      <c r="J58" s="21" t="n">
        <f aca="false">IF(H58="","",H58*I58)</f>
        <v>95.6</v>
      </c>
    </row>
    <row r="59" customFormat="false" ht="15" hidden="false" customHeight="false" outlineLevel="0" collapsed="false">
      <c r="B59" s="36" t="n">
        <v>46237</v>
      </c>
      <c r="C59" s="30" t="s">
        <v>39</v>
      </c>
      <c r="D59" s="30" t="s">
        <v>52</v>
      </c>
      <c r="E59" s="30" t="s">
        <v>22</v>
      </c>
      <c r="F59" s="37" t="n">
        <v>2</v>
      </c>
      <c r="G59" s="32" t="n">
        <v>1890</v>
      </c>
      <c r="H59" s="21" t="n">
        <f aca="false">IF(OR(F59="",G59=""),"",F59*G59)</f>
        <v>3780</v>
      </c>
      <c r="I59" s="35" t="n">
        <f aca="false">IF(C59="","",IFERROR(INDEX(Vendedores!$C$6:$C$25,MATCH(C59,Vendedores!$B$6:$B$25,0)),0))</f>
        <v>0.05</v>
      </c>
      <c r="J59" s="21" t="n">
        <f aca="false">IF(H59="","",H59*I59)</f>
        <v>189</v>
      </c>
    </row>
    <row r="60" customFormat="false" ht="15" hidden="false" customHeight="false" outlineLevel="0" collapsed="false">
      <c r="B60" s="33" t="n">
        <v>46237</v>
      </c>
      <c r="C60" s="26" t="s">
        <v>39</v>
      </c>
      <c r="D60" s="26" t="s">
        <v>50</v>
      </c>
      <c r="E60" s="26" t="s">
        <v>24</v>
      </c>
      <c r="F60" s="34" t="n">
        <v>1</v>
      </c>
      <c r="G60" s="27" t="n">
        <v>2390</v>
      </c>
      <c r="H60" s="21" t="n">
        <f aca="false">IF(OR(F60="",G60=""),"",F60*G60)</f>
        <v>2390</v>
      </c>
      <c r="I60" s="35" t="n">
        <f aca="false">IF(C60="","",IFERROR(INDEX(Vendedores!$C$6:$C$25,MATCH(C60,Vendedores!$B$6:$B$25,0)),0))</f>
        <v>0.05</v>
      </c>
      <c r="J60" s="21" t="n">
        <f aca="false">IF(H60="","",H60*I60)</f>
        <v>119.5</v>
      </c>
    </row>
    <row r="61" customFormat="false" ht="15" hidden="false" customHeight="false" outlineLevel="0" collapsed="false">
      <c r="B61" s="36" t="n">
        <v>46246</v>
      </c>
      <c r="C61" s="30" t="s">
        <v>39</v>
      </c>
      <c r="D61" s="30" t="s">
        <v>49</v>
      </c>
      <c r="E61" s="30" t="s">
        <v>25</v>
      </c>
      <c r="F61" s="37" t="n">
        <v>3</v>
      </c>
      <c r="G61" s="32" t="n">
        <v>180</v>
      </c>
      <c r="H61" s="21" t="n">
        <f aca="false">IF(OR(F61="",G61=""),"",F61*G61)</f>
        <v>540</v>
      </c>
      <c r="I61" s="35" t="n">
        <f aca="false">IF(C61="","",IFERROR(INDEX(Vendedores!$C$6:$C$25,MATCH(C61,Vendedores!$B$6:$B$25,0)),0))</f>
        <v>0.05</v>
      </c>
      <c r="J61" s="21" t="n">
        <f aca="false">IF(H61="","",H61*I61)</f>
        <v>27</v>
      </c>
    </row>
    <row r="62" customFormat="false" ht="15" hidden="false" customHeight="false" outlineLevel="0" collapsed="false">
      <c r="B62" s="33" t="n">
        <v>46260</v>
      </c>
      <c r="C62" s="26" t="s">
        <v>39</v>
      </c>
      <c r="D62" s="26" t="s">
        <v>53</v>
      </c>
      <c r="E62" s="26" t="s">
        <v>27</v>
      </c>
      <c r="F62" s="34" t="n">
        <v>1</v>
      </c>
      <c r="G62" s="27" t="n">
        <v>120</v>
      </c>
      <c r="H62" s="21" t="n">
        <f aca="false">IF(OR(F62="",G62=""),"",F62*G62)</f>
        <v>120</v>
      </c>
      <c r="I62" s="35" t="n">
        <f aca="false">IF(C62="","",IFERROR(INDEX(Vendedores!$C$6:$C$25,MATCH(C62,Vendedores!$B$6:$B$25,0)),0))</f>
        <v>0.05</v>
      </c>
      <c r="J62" s="21" t="n">
        <f aca="false">IF(H62="","",H62*I62)</f>
        <v>6</v>
      </c>
    </row>
    <row r="63" customFormat="false" ht="15" hidden="false" customHeight="false" outlineLevel="0" collapsed="false">
      <c r="B63" s="36" t="n">
        <v>46256</v>
      </c>
      <c r="C63" s="30" t="s">
        <v>39</v>
      </c>
      <c r="D63" s="30" t="s">
        <v>51</v>
      </c>
      <c r="E63" s="30" t="s">
        <v>24</v>
      </c>
      <c r="F63" s="37" t="n">
        <v>1</v>
      </c>
      <c r="G63" s="32" t="n">
        <v>2390</v>
      </c>
      <c r="H63" s="21" t="n">
        <f aca="false">IF(OR(F63="",G63=""),"",F63*G63)</f>
        <v>2390</v>
      </c>
      <c r="I63" s="35" t="n">
        <f aca="false">IF(C63="","",IFERROR(INDEX(Vendedores!$C$6:$C$25,MATCH(C63,Vendedores!$B$6:$B$25,0)),0))</f>
        <v>0.05</v>
      </c>
      <c r="J63" s="21" t="n">
        <f aca="false">IF(H63="","",H63*I63)</f>
        <v>119.5</v>
      </c>
    </row>
    <row r="64" customFormat="false" ht="15" hidden="false" customHeight="false" outlineLevel="0" collapsed="false">
      <c r="B64" s="33" t="n">
        <v>46260</v>
      </c>
      <c r="C64" s="26" t="s">
        <v>39</v>
      </c>
      <c r="D64" s="26" t="s">
        <v>49</v>
      </c>
      <c r="E64" s="26" t="s">
        <v>22</v>
      </c>
      <c r="F64" s="34" t="n">
        <v>2</v>
      </c>
      <c r="G64" s="27" t="n">
        <v>1890</v>
      </c>
      <c r="H64" s="21" t="n">
        <f aca="false">IF(OR(F64="",G64=""),"",F64*G64)</f>
        <v>3780</v>
      </c>
      <c r="I64" s="35" t="n">
        <f aca="false">IF(C64="","",IFERROR(INDEX(Vendedores!$C$6:$C$25,MATCH(C64,Vendedores!$B$6:$B$25,0)),0))</f>
        <v>0.05</v>
      </c>
      <c r="J64" s="21" t="n">
        <f aca="false">IF(H64="","",H64*I64)</f>
        <v>189</v>
      </c>
    </row>
    <row r="65" customFormat="false" ht="15" hidden="false" customHeight="false" outlineLevel="0" collapsed="false">
      <c r="B65" s="36" t="n">
        <v>46235</v>
      </c>
      <c r="C65" s="30" t="s">
        <v>39</v>
      </c>
      <c r="D65" s="30" t="s">
        <v>54</v>
      </c>
      <c r="E65" s="30" t="s">
        <v>25</v>
      </c>
      <c r="F65" s="37" t="n">
        <v>3</v>
      </c>
      <c r="G65" s="32" t="n">
        <v>180</v>
      </c>
      <c r="H65" s="21" t="n">
        <f aca="false">IF(OR(F65="",G65=""),"",F65*G65)</f>
        <v>540</v>
      </c>
      <c r="I65" s="35" t="n">
        <f aca="false">IF(C65="","",IFERROR(INDEX(Vendedores!$C$6:$C$25,MATCH(C65,Vendedores!$B$6:$B$25,0)),0))</f>
        <v>0.05</v>
      </c>
      <c r="J65" s="21" t="n">
        <f aca="false">IF(H65="","",H65*I65)</f>
        <v>27</v>
      </c>
    </row>
    <row r="66" customFormat="false" ht="15" hidden="false" customHeight="false" outlineLevel="0" collapsed="false">
      <c r="B66" s="33" t="n">
        <v>46235</v>
      </c>
      <c r="C66" s="26" t="s">
        <v>39</v>
      </c>
      <c r="D66" s="26" t="s">
        <v>50</v>
      </c>
      <c r="E66" s="26" t="s">
        <v>25</v>
      </c>
      <c r="F66" s="34" t="n">
        <v>3</v>
      </c>
      <c r="G66" s="27" t="n">
        <v>180</v>
      </c>
      <c r="H66" s="21" t="n">
        <f aca="false">IF(OR(F66="",G66=""),"",F66*G66)</f>
        <v>540</v>
      </c>
      <c r="I66" s="35" t="n">
        <f aca="false">IF(C66="","",IFERROR(INDEX(Vendedores!$C$6:$C$25,MATCH(C66,Vendedores!$B$6:$B$25,0)),0))</f>
        <v>0.05</v>
      </c>
      <c r="J66" s="21" t="n">
        <f aca="false">IF(H66="","",H66*I66)</f>
        <v>27</v>
      </c>
    </row>
    <row r="67" customFormat="false" ht="15" hidden="false" customHeight="false" outlineLevel="0" collapsed="false">
      <c r="B67" s="36" t="n">
        <v>46255</v>
      </c>
      <c r="C67" s="30" t="s">
        <v>39</v>
      </c>
      <c r="D67" s="30" t="s">
        <v>50</v>
      </c>
      <c r="E67" s="30" t="s">
        <v>22</v>
      </c>
      <c r="F67" s="37" t="n">
        <v>1</v>
      </c>
      <c r="G67" s="32" t="n">
        <v>1890</v>
      </c>
      <c r="H67" s="21" t="n">
        <f aca="false">IF(OR(F67="",G67=""),"",F67*G67)</f>
        <v>1890</v>
      </c>
      <c r="I67" s="35" t="n">
        <f aca="false">IF(C67="","",IFERROR(INDEX(Vendedores!$C$6:$C$25,MATCH(C67,Vendedores!$B$6:$B$25,0)),0))</f>
        <v>0.05</v>
      </c>
      <c r="J67" s="21" t="n">
        <f aca="false">IF(H67="","",H67*I67)</f>
        <v>94.5</v>
      </c>
    </row>
    <row r="68" customFormat="false" ht="15" hidden="false" customHeight="false" outlineLevel="0" collapsed="false">
      <c r="B68" s="33" t="n">
        <v>46258</v>
      </c>
      <c r="C68" s="26" t="s">
        <v>39</v>
      </c>
      <c r="D68" s="26" t="s">
        <v>53</v>
      </c>
      <c r="E68" s="26" t="s">
        <v>24</v>
      </c>
      <c r="F68" s="34" t="n">
        <v>2</v>
      </c>
      <c r="G68" s="27" t="n">
        <v>2390</v>
      </c>
      <c r="H68" s="21" t="n">
        <f aca="false">IF(OR(F68="",G68=""),"",F68*G68)</f>
        <v>4780</v>
      </c>
      <c r="I68" s="35" t="n">
        <f aca="false">IF(C68="","",IFERROR(INDEX(Vendedores!$C$6:$C$25,MATCH(C68,Vendedores!$B$6:$B$25,0)),0))</f>
        <v>0.05</v>
      </c>
      <c r="J68" s="21" t="n">
        <f aca="false">IF(H68="","",H68*I68)</f>
        <v>239</v>
      </c>
    </row>
    <row r="69" customFormat="false" ht="15" hidden="false" customHeight="false" outlineLevel="0" collapsed="false">
      <c r="B69" s="36" t="n">
        <v>46249</v>
      </c>
      <c r="C69" s="30" t="s">
        <v>39</v>
      </c>
      <c r="D69" s="30" t="s">
        <v>51</v>
      </c>
      <c r="E69" s="30" t="s">
        <v>25</v>
      </c>
      <c r="F69" s="37" t="n">
        <v>3</v>
      </c>
      <c r="G69" s="32" t="n">
        <v>180</v>
      </c>
      <c r="H69" s="21" t="n">
        <f aca="false">IF(OR(F69="",G69=""),"",F69*G69)</f>
        <v>540</v>
      </c>
      <c r="I69" s="35" t="n">
        <f aca="false">IF(C69="","",IFERROR(INDEX(Vendedores!$C$6:$C$25,MATCH(C69,Vendedores!$B$6:$B$25,0)),0))</f>
        <v>0.05</v>
      </c>
      <c r="J69" s="21" t="n">
        <f aca="false">IF(H69="","",H69*I69)</f>
        <v>27</v>
      </c>
    </row>
    <row r="70" customFormat="false" ht="15" hidden="false" customHeight="false" outlineLevel="0" collapsed="false">
      <c r="B70" s="33" t="n">
        <v>46237</v>
      </c>
      <c r="C70" s="26" t="s">
        <v>39</v>
      </c>
      <c r="D70" s="26" t="s">
        <v>49</v>
      </c>
      <c r="E70" s="26" t="s">
        <v>25</v>
      </c>
      <c r="F70" s="34" t="n">
        <v>3</v>
      </c>
      <c r="G70" s="27" t="n">
        <v>180</v>
      </c>
      <c r="H70" s="21" t="n">
        <f aca="false">IF(OR(F70="",G70=""),"",F70*G70)</f>
        <v>540</v>
      </c>
      <c r="I70" s="35" t="n">
        <f aca="false">IF(C70="","",IFERROR(INDEX(Vendedores!$C$6:$C$25,MATCH(C70,Vendedores!$B$6:$B$25,0)),0))</f>
        <v>0.05</v>
      </c>
      <c r="J70" s="21" t="n">
        <f aca="false">IF(H70="","",H70*I70)</f>
        <v>27</v>
      </c>
    </row>
    <row r="71" customFormat="false" ht="15" hidden="false" customHeight="false" outlineLevel="0" collapsed="false">
      <c r="B71" s="36" t="n">
        <v>46237</v>
      </c>
      <c r="C71" s="30" t="s">
        <v>39</v>
      </c>
      <c r="D71" s="30" t="s">
        <v>51</v>
      </c>
      <c r="E71" s="30" t="s">
        <v>24</v>
      </c>
      <c r="F71" s="37" t="n">
        <v>3</v>
      </c>
      <c r="G71" s="32" t="n">
        <v>2390</v>
      </c>
      <c r="H71" s="21" t="n">
        <f aca="false">IF(OR(F71="",G71=""),"",F71*G71)</f>
        <v>7170</v>
      </c>
      <c r="I71" s="35" t="n">
        <f aca="false">IF(C71="","",IFERROR(INDEX(Vendedores!$C$6:$C$25,MATCH(C71,Vendedores!$B$6:$B$25,0)),0))</f>
        <v>0.05</v>
      </c>
      <c r="J71" s="21" t="n">
        <f aca="false">IF(H71="","",H71*I71)</f>
        <v>358.5</v>
      </c>
    </row>
    <row r="72" customFormat="false" ht="15" hidden="false" customHeight="false" outlineLevel="0" collapsed="false">
      <c r="B72" s="33" t="n">
        <v>46281</v>
      </c>
      <c r="C72" s="26" t="s">
        <v>35</v>
      </c>
      <c r="D72" s="26" t="s">
        <v>51</v>
      </c>
      <c r="E72" s="26" t="s">
        <v>27</v>
      </c>
      <c r="F72" s="34" t="n">
        <v>1</v>
      </c>
      <c r="G72" s="27" t="n">
        <v>120</v>
      </c>
      <c r="H72" s="21" t="n">
        <f aca="false">IF(OR(F72="",G72=""),"",F72*G72)</f>
        <v>120</v>
      </c>
      <c r="I72" s="35" t="n">
        <f aca="false">IF(C72="","",IFERROR(INDEX(Vendedores!$C$6:$C$25,MATCH(C72,Vendedores!$B$6:$B$25,0)),0))</f>
        <v>0.05</v>
      </c>
      <c r="J72" s="21" t="n">
        <f aca="false">IF(H72="","",H72*I72)</f>
        <v>6</v>
      </c>
    </row>
    <row r="73" customFormat="false" ht="15" hidden="false" customHeight="false" outlineLevel="0" collapsed="false">
      <c r="B73" s="36" t="n">
        <v>46277</v>
      </c>
      <c r="C73" s="30" t="s">
        <v>35</v>
      </c>
      <c r="D73" s="30" t="s">
        <v>52</v>
      </c>
      <c r="E73" s="30" t="s">
        <v>24</v>
      </c>
      <c r="F73" s="37" t="n">
        <v>1</v>
      </c>
      <c r="G73" s="32" t="n">
        <v>2390</v>
      </c>
      <c r="H73" s="21" t="n">
        <f aca="false">IF(OR(F73="",G73=""),"",F73*G73)</f>
        <v>2390</v>
      </c>
      <c r="I73" s="35" t="n">
        <f aca="false">IF(C73="","",IFERROR(INDEX(Vendedores!$C$6:$C$25,MATCH(C73,Vendedores!$B$6:$B$25,0)),0))</f>
        <v>0.05</v>
      </c>
      <c r="J73" s="21" t="n">
        <f aca="false">IF(H73="","",H73*I73)</f>
        <v>119.5</v>
      </c>
    </row>
    <row r="74" customFormat="false" ht="15" hidden="false" customHeight="false" outlineLevel="0" collapsed="false">
      <c r="B74" s="33" t="n">
        <v>46272</v>
      </c>
      <c r="C74" s="26" t="s">
        <v>35</v>
      </c>
      <c r="D74" s="26" t="s">
        <v>48</v>
      </c>
      <c r="E74" s="26" t="s">
        <v>23</v>
      </c>
      <c r="F74" s="34" t="n">
        <v>3</v>
      </c>
      <c r="G74" s="27" t="n">
        <v>450</v>
      </c>
      <c r="H74" s="21" t="n">
        <f aca="false">IF(OR(F74="",G74=""),"",F74*G74)</f>
        <v>1350</v>
      </c>
      <c r="I74" s="35" t="n">
        <f aca="false">IF(C74="","",IFERROR(INDEX(Vendedores!$C$6:$C$25,MATCH(C74,Vendedores!$B$6:$B$25,0)),0))</f>
        <v>0.05</v>
      </c>
      <c r="J74" s="21" t="n">
        <f aca="false">IF(H74="","",H74*I74)</f>
        <v>67.5</v>
      </c>
    </row>
    <row r="75" customFormat="false" ht="15" hidden="false" customHeight="false" outlineLevel="0" collapsed="false">
      <c r="B75" s="36" t="n">
        <v>46281</v>
      </c>
      <c r="C75" s="30" t="s">
        <v>35</v>
      </c>
      <c r="D75" s="30" t="s">
        <v>47</v>
      </c>
      <c r="E75" s="30" t="s">
        <v>24</v>
      </c>
      <c r="F75" s="37" t="n">
        <v>2</v>
      </c>
      <c r="G75" s="32" t="n">
        <v>2390</v>
      </c>
      <c r="H75" s="21" t="n">
        <f aca="false">IF(OR(F75="",G75=""),"",F75*G75)</f>
        <v>4780</v>
      </c>
      <c r="I75" s="35" t="n">
        <f aca="false">IF(C75="","",IFERROR(INDEX(Vendedores!$C$6:$C$25,MATCH(C75,Vendedores!$B$6:$B$25,0)),0))</f>
        <v>0.05</v>
      </c>
      <c r="J75" s="21" t="n">
        <f aca="false">IF(H75="","",H75*I75)</f>
        <v>239</v>
      </c>
    </row>
    <row r="76" customFormat="false" ht="15" hidden="false" customHeight="false" outlineLevel="0" collapsed="false">
      <c r="B76" s="33" t="n">
        <v>46287</v>
      </c>
      <c r="C76" s="26" t="s">
        <v>35</v>
      </c>
      <c r="D76" s="26" t="s">
        <v>52</v>
      </c>
      <c r="E76" s="26" t="s">
        <v>24</v>
      </c>
      <c r="F76" s="34" t="n">
        <v>2</v>
      </c>
      <c r="G76" s="27" t="n">
        <v>2390</v>
      </c>
      <c r="H76" s="21" t="n">
        <f aca="false">IF(OR(F76="",G76=""),"",F76*G76)</f>
        <v>4780</v>
      </c>
      <c r="I76" s="35" t="n">
        <f aca="false">IF(C76="","",IFERROR(INDEX(Vendedores!$C$6:$C$25,MATCH(C76,Vendedores!$B$6:$B$25,0)),0))</f>
        <v>0.05</v>
      </c>
      <c r="J76" s="21" t="n">
        <f aca="false">IF(H76="","",H76*I76)</f>
        <v>239</v>
      </c>
    </row>
    <row r="77" customFormat="false" ht="15" hidden="false" customHeight="false" outlineLevel="0" collapsed="false">
      <c r="B77" s="36" t="n">
        <v>46291</v>
      </c>
      <c r="C77" s="30" t="s">
        <v>35</v>
      </c>
      <c r="D77" s="30" t="s">
        <v>47</v>
      </c>
      <c r="E77" s="30" t="s">
        <v>23</v>
      </c>
      <c r="F77" s="37" t="n">
        <v>2</v>
      </c>
      <c r="G77" s="32" t="n">
        <v>450</v>
      </c>
      <c r="H77" s="21" t="n">
        <f aca="false">IF(OR(F77="",G77=""),"",F77*G77)</f>
        <v>900</v>
      </c>
      <c r="I77" s="35" t="n">
        <f aca="false">IF(C77="","",IFERROR(INDEX(Vendedores!$C$6:$C$25,MATCH(C77,Vendedores!$B$6:$B$25,0)),0))</f>
        <v>0.05</v>
      </c>
      <c r="J77" s="21" t="n">
        <f aca="false">IF(H77="","",H77*I77)</f>
        <v>45</v>
      </c>
    </row>
    <row r="78" customFormat="false" ht="15" hidden="false" customHeight="false" outlineLevel="0" collapsed="false">
      <c r="B78" s="33" t="n">
        <v>46273</v>
      </c>
      <c r="C78" s="26" t="s">
        <v>35</v>
      </c>
      <c r="D78" s="26" t="s">
        <v>53</v>
      </c>
      <c r="E78" s="26" t="s">
        <v>23</v>
      </c>
      <c r="F78" s="34" t="n">
        <v>2</v>
      </c>
      <c r="G78" s="27" t="n">
        <v>450</v>
      </c>
      <c r="H78" s="21" t="n">
        <f aca="false">IF(OR(F78="",G78=""),"",F78*G78)</f>
        <v>900</v>
      </c>
      <c r="I78" s="35" t="n">
        <f aca="false">IF(C78="","",IFERROR(INDEX(Vendedores!$C$6:$C$25,MATCH(C78,Vendedores!$B$6:$B$25,0)),0))</f>
        <v>0.05</v>
      </c>
      <c r="J78" s="21" t="n">
        <f aca="false">IF(H78="","",H78*I78)</f>
        <v>45</v>
      </c>
    </row>
    <row r="79" customFormat="false" ht="15" hidden="false" customHeight="false" outlineLevel="0" collapsed="false">
      <c r="B79" s="36" t="n">
        <v>46270</v>
      </c>
      <c r="C79" s="30" t="s">
        <v>35</v>
      </c>
      <c r="D79" s="30" t="s">
        <v>51</v>
      </c>
      <c r="E79" s="30" t="s">
        <v>23</v>
      </c>
      <c r="F79" s="37" t="n">
        <v>1</v>
      </c>
      <c r="G79" s="32" t="n">
        <v>450</v>
      </c>
      <c r="H79" s="21" t="n">
        <f aca="false">IF(OR(F79="",G79=""),"",F79*G79)</f>
        <v>450</v>
      </c>
      <c r="I79" s="35" t="n">
        <f aca="false">IF(C79="","",IFERROR(INDEX(Vendedores!$C$6:$C$25,MATCH(C79,Vendedores!$B$6:$B$25,0)),0))</f>
        <v>0.05</v>
      </c>
      <c r="J79" s="21" t="n">
        <f aca="false">IF(H79="","",H79*I79)</f>
        <v>22.5</v>
      </c>
    </row>
    <row r="80" customFormat="false" ht="15" hidden="false" customHeight="false" outlineLevel="0" collapsed="false">
      <c r="B80" s="33" t="n">
        <v>46288</v>
      </c>
      <c r="C80" s="26" t="s">
        <v>35</v>
      </c>
      <c r="D80" s="26" t="s">
        <v>50</v>
      </c>
      <c r="E80" s="26" t="s">
        <v>24</v>
      </c>
      <c r="F80" s="34" t="n">
        <v>1</v>
      </c>
      <c r="G80" s="27" t="n">
        <v>2390</v>
      </c>
      <c r="H80" s="21" t="n">
        <f aca="false">IF(OR(F80="",G80=""),"",F80*G80)</f>
        <v>2390</v>
      </c>
      <c r="I80" s="35" t="n">
        <f aca="false">IF(C80="","",IFERROR(INDEX(Vendedores!$C$6:$C$25,MATCH(C80,Vendedores!$B$6:$B$25,0)),0))</f>
        <v>0.05</v>
      </c>
      <c r="J80" s="21" t="n">
        <f aca="false">IF(H80="","",H80*I80)</f>
        <v>119.5</v>
      </c>
    </row>
    <row r="81" customFormat="false" ht="15" hidden="false" customHeight="false" outlineLevel="0" collapsed="false">
      <c r="B81" s="36" t="n">
        <v>46269</v>
      </c>
      <c r="C81" s="30" t="s">
        <v>35</v>
      </c>
      <c r="D81" s="30" t="s">
        <v>51</v>
      </c>
      <c r="E81" s="30" t="s">
        <v>24</v>
      </c>
      <c r="F81" s="37" t="n">
        <v>1</v>
      </c>
      <c r="G81" s="32" t="n">
        <v>2390</v>
      </c>
      <c r="H81" s="21" t="n">
        <f aca="false">IF(OR(F81="",G81=""),"",F81*G81)</f>
        <v>2390</v>
      </c>
      <c r="I81" s="35" t="n">
        <f aca="false">IF(C81="","",IFERROR(INDEX(Vendedores!$C$6:$C$25,MATCH(C81,Vendedores!$B$6:$B$25,0)),0))</f>
        <v>0.05</v>
      </c>
      <c r="J81" s="21" t="n">
        <f aca="false">IF(H81="","",H81*I81)</f>
        <v>119.5</v>
      </c>
    </row>
    <row r="82" customFormat="false" ht="15" hidden="false" customHeight="false" outlineLevel="0" collapsed="false">
      <c r="B82" s="33" t="n">
        <v>46272</v>
      </c>
      <c r="C82" s="26" t="s">
        <v>35</v>
      </c>
      <c r="D82" s="26" t="s">
        <v>54</v>
      </c>
      <c r="E82" s="26" t="s">
        <v>25</v>
      </c>
      <c r="F82" s="34" t="n">
        <v>1</v>
      </c>
      <c r="G82" s="27" t="n">
        <v>180</v>
      </c>
      <c r="H82" s="21" t="n">
        <f aca="false">IF(OR(F82="",G82=""),"",F82*G82)</f>
        <v>180</v>
      </c>
      <c r="I82" s="35" t="n">
        <f aca="false">IF(C82="","",IFERROR(INDEX(Vendedores!$C$6:$C$25,MATCH(C82,Vendedores!$B$6:$B$25,0)),0))</f>
        <v>0.05</v>
      </c>
      <c r="J82" s="21" t="n">
        <f aca="false">IF(H82="","",H82*I82)</f>
        <v>9</v>
      </c>
    </row>
    <row r="83" customFormat="false" ht="15" hidden="false" customHeight="false" outlineLevel="0" collapsed="false">
      <c r="B83" s="36" t="n">
        <v>46281</v>
      </c>
      <c r="C83" s="30" t="s">
        <v>35</v>
      </c>
      <c r="D83" s="30" t="s">
        <v>53</v>
      </c>
      <c r="E83" s="30" t="s">
        <v>25</v>
      </c>
      <c r="F83" s="37" t="n">
        <v>3</v>
      </c>
      <c r="G83" s="32" t="n">
        <v>180</v>
      </c>
      <c r="H83" s="21" t="n">
        <f aca="false">IF(OR(F83="",G83=""),"",F83*G83)</f>
        <v>540</v>
      </c>
      <c r="I83" s="35" t="n">
        <f aca="false">IF(C83="","",IFERROR(INDEX(Vendedores!$C$6:$C$25,MATCH(C83,Vendedores!$B$6:$B$25,0)),0))</f>
        <v>0.05</v>
      </c>
      <c r="J83" s="21" t="n">
        <f aca="false">IF(H83="","",H83*I83)</f>
        <v>27</v>
      </c>
    </row>
    <row r="84" customFormat="false" ht="15" hidden="false" customHeight="false" outlineLevel="0" collapsed="false">
      <c r="B84" s="33" t="n">
        <v>46280</v>
      </c>
      <c r="C84" s="26" t="s">
        <v>35</v>
      </c>
      <c r="D84" s="26" t="s">
        <v>53</v>
      </c>
      <c r="E84" s="26" t="s">
        <v>27</v>
      </c>
      <c r="F84" s="34" t="n">
        <v>3</v>
      </c>
      <c r="G84" s="27" t="n">
        <v>120</v>
      </c>
      <c r="H84" s="21" t="n">
        <f aca="false">IF(OR(F84="",G84=""),"",F84*G84)</f>
        <v>360</v>
      </c>
      <c r="I84" s="35" t="n">
        <f aca="false">IF(C84="","",IFERROR(INDEX(Vendedores!$C$6:$C$25,MATCH(C84,Vendedores!$B$6:$B$25,0)),0))</f>
        <v>0.05</v>
      </c>
      <c r="J84" s="21" t="n">
        <f aca="false">IF(H84="","",H84*I84)</f>
        <v>18</v>
      </c>
    </row>
    <row r="85" customFormat="false" ht="15" hidden="false" customHeight="false" outlineLevel="0" collapsed="false">
      <c r="B85" s="36" t="n">
        <v>46274</v>
      </c>
      <c r="C85" s="30" t="s">
        <v>35</v>
      </c>
      <c r="D85" s="30" t="s">
        <v>49</v>
      </c>
      <c r="E85" s="30" t="s">
        <v>22</v>
      </c>
      <c r="F85" s="37" t="n">
        <v>1</v>
      </c>
      <c r="G85" s="32" t="n">
        <v>1890</v>
      </c>
      <c r="H85" s="21" t="n">
        <f aca="false">IF(OR(F85="",G85=""),"",F85*G85)</f>
        <v>1890</v>
      </c>
      <c r="I85" s="35" t="n">
        <f aca="false">IF(C85="","",IFERROR(INDEX(Vendedores!$C$6:$C$25,MATCH(C85,Vendedores!$B$6:$B$25,0)),0))</f>
        <v>0.05</v>
      </c>
      <c r="J85" s="21" t="n">
        <f aca="false">IF(H85="","",H85*I85)</f>
        <v>94.5</v>
      </c>
    </row>
    <row r="86" customFormat="false" ht="15" hidden="false" customHeight="false" outlineLevel="0" collapsed="false">
      <c r="B86" s="33" t="n">
        <v>46284</v>
      </c>
      <c r="C86" s="26" t="s">
        <v>35</v>
      </c>
      <c r="D86" s="26" t="s">
        <v>53</v>
      </c>
      <c r="E86" s="26" t="s">
        <v>27</v>
      </c>
      <c r="F86" s="34" t="n">
        <v>1</v>
      </c>
      <c r="G86" s="27" t="n">
        <v>120</v>
      </c>
      <c r="H86" s="21" t="n">
        <f aca="false">IF(OR(F86="",G86=""),"",F86*G86)</f>
        <v>120</v>
      </c>
      <c r="I86" s="35" t="n">
        <f aca="false">IF(C86="","",IFERROR(INDEX(Vendedores!$C$6:$C$25,MATCH(C86,Vendedores!$B$6:$B$25,0)),0))</f>
        <v>0.05</v>
      </c>
      <c r="J86" s="21" t="n">
        <f aca="false">IF(H86="","",H86*I86)</f>
        <v>6</v>
      </c>
    </row>
    <row r="87" customFormat="false" ht="15" hidden="false" customHeight="false" outlineLevel="0" collapsed="false">
      <c r="B87" s="36" t="n">
        <v>46266</v>
      </c>
      <c r="C87" s="30" t="s">
        <v>35</v>
      </c>
      <c r="D87" s="30" t="s">
        <v>48</v>
      </c>
      <c r="E87" s="30" t="s">
        <v>24</v>
      </c>
      <c r="F87" s="37" t="n">
        <v>3</v>
      </c>
      <c r="G87" s="32" t="n">
        <v>2390</v>
      </c>
      <c r="H87" s="21" t="n">
        <f aca="false">IF(OR(F87="",G87=""),"",F87*G87)</f>
        <v>7170</v>
      </c>
      <c r="I87" s="35" t="n">
        <f aca="false">IF(C87="","",IFERROR(INDEX(Vendedores!$C$6:$C$25,MATCH(C87,Vendedores!$B$6:$B$25,0)),0))</f>
        <v>0.05</v>
      </c>
      <c r="J87" s="21" t="n">
        <f aca="false">IF(H87="","",H87*I87)</f>
        <v>358.5</v>
      </c>
    </row>
    <row r="88" customFormat="false" ht="15" hidden="false" customHeight="false" outlineLevel="0" collapsed="false">
      <c r="B88" s="33" t="n">
        <v>46272</v>
      </c>
      <c r="C88" s="26" t="s">
        <v>35</v>
      </c>
      <c r="D88" s="26" t="s">
        <v>49</v>
      </c>
      <c r="E88" s="26" t="s">
        <v>25</v>
      </c>
      <c r="F88" s="34" t="n">
        <v>2</v>
      </c>
      <c r="G88" s="27" t="n">
        <v>180</v>
      </c>
      <c r="H88" s="21" t="n">
        <f aca="false">IF(OR(F88="",G88=""),"",F88*G88)</f>
        <v>360</v>
      </c>
      <c r="I88" s="35" t="n">
        <f aca="false">IF(C88="","",IFERROR(INDEX(Vendedores!$C$6:$C$25,MATCH(C88,Vendedores!$B$6:$B$25,0)),0))</f>
        <v>0.05</v>
      </c>
      <c r="J88" s="21" t="n">
        <f aca="false">IF(H88="","",H88*I88)</f>
        <v>18</v>
      </c>
    </row>
    <row r="89" customFormat="false" ht="15" hidden="false" customHeight="false" outlineLevel="0" collapsed="false">
      <c r="B89" s="36" t="n">
        <v>46290</v>
      </c>
      <c r="C89" s="30" t="s">
        <v>35</v>
      </c>
      <c r="D89" s="30" t="s">
        <v>48</v>
      </c>
      <c r="E89" s="30" t="s">
        <v>24</v>
      </c>
      <c r="F89" s="37" t="n">
        <v>1</v>
      </c>
      <c r="G89" s="32" t="n">
        <v>2390</v>
      </c>
      <c r="H89" s="21" t="n">
        <f aca="false">IF(OR(F89="",G89=""),"",F89*G89)</f>
        <v>2390</v>
      </c>
      <c r="I89" s="35" t="n">
        <f aca="false">IF(C89="","",IFERROR(INDEX(Vendedores!$C$6:$C$25,MATCH(C89,Vendedores!$B$6:$B$25,0)),0))</f>
        <v>0.05</v>
      </c>
      <c r="J89" s="21" t="n">
        <f aca="false">IF(H89="","",H89*I89)</f>
        <v>119.5</v>
      </c>
    </row>
    <row r="90" customFormat="false" ht="15" hidden="false" customHeight="false" outlineLevel="0" collapsed="false">
      <c r="B90" s="33" t="n">
        <v>46280</v>
      </c>
      <c r="C90" s="26" t="s">
        <v>36</v>
      </c>
      <c r="D90" s="26" t="s">
        <v>50</v>
      </c>
      <c r="E90" s="26" t="s">
        <v>27</v>
      </c>
      <c r="F90" s="34" t="n">
        <v>1</v>
      </c>
      <c r="G90" s="27" t="n">
        <v>120</v>
      </c>
      <c r="H90" s="21" t="n">
        <f aca="false">IF(OR(F90="",G90=""),"",F90*G90)</f>
        <v>120</v>
      </c>
      <c r="I90" s="35" t="n">
        <f aca="false">IF(C90="","",IFERROR(INDEX(Vendedores!$C$6:$C$25,MATCH(C90,Vendedores!$B$6:$B$25,0)),0))</f>
        <v>0.05</v>
      </c>
      <c r="J90" s="21" t="n">
        <f aca="false">IF(H90="","",H90*I90)</f>
        <v>6</v>
      </c>
    </row>
    <row r="91" customFormat="false" ht="15" hidden="false" customHeight="false" outlineLevel="0" collapsed="false">
      <c r="B91" s="36" t="n">
        <v>46286</v>
      </c>
      <c r="C91" s="30" t="s">
        <v>36</v>
      </c>
      <c r="D91" s="30" t="s">
        <v>53</v>
      </c>
      <c r="E91" s="30" t="s">
        <v>27</v>
      </c>
      <c r="F91" s="37" t="n">
        <v>3</v>
      </c>
      <c r="G91" s="32" t="n">
        <v>120</v>
      </c>
      <c r="H91" s="21" t="n">
        <f aca="false">IF(OR(F91="",G91=""),"",F91*G91)</f>
        <v>360</v>
      </c>
      <c r="I91" s="35" t="n">
        <f aca="false">IF(C91="","",IFERROR(INDEX(Vendedores!$C$6:$C$25,MATCH(C91,Vendedores!$B$6:$B$25,0)),0))</f>
        <v>0.05</v>
      </c>
      <c r="J91" s="21" t="n">
        <f aca="false">IF(H91="","",H91*I91)</f>
        <v>18</v>
      </c>
    </row>
    <row r="92" customFormat="false" ht="15" hidden="false" customHeight="false" outlineLevel="0" collapsed="false">
      <c r="B92" s="33" t="n">
        <v>46272</v>
      </c>
      <c r="C92" s="26" t="s">
        <v>36</v>
      </c>
      <c r="D92" s="26" t="s">
        <v>51</v>
      </c>
      <c r="E92" s="26" t="s">
        <v>22</v>
      </c>
      <c r="F92" s="34" t="n">
        <v>1</v>
      </c>
      <c r="G92" s="27" t="n">
        <v>1890</v>
      </c>
      <c r="H92" s="21" t="n">
        <f aca="false">IF(OR(F92="",G92=""),"",F92*G92)</f>
        <v>1890</v>
      </c>
      <c r="I92" s="35" t="n">
        <f aca="false">IF(C92="","",IFERROR(INDEX(Vendedores!$C$6:$C$25,MATCH(C92,Vendedores!$B$6:$B$25,0)),0))</f>
        <v>0.05</v>
      </c>
      <c r="J92" s="21" t="n">
        <f aca="false">IF(H92="","",H92*I92)</f>
        <v>94.5</v>
      </c>
    </row>
    <row r="93" customFormat="false" ht="15" hidden="false" customHeight="false" outlineLevel="0" collapsed="false">
      <c r="B93" s="36" t="n">
        <v>46288</v>
      </c>
      <c r="C93" s="30" t="s">
        <v>36</v>
      </c>
      <c r="D93" s="30" t="s">
        <v>49</v>
      </c>
      <c r="E93" s="30" t="s">
        <v>24</v>
      </c>
      <c r="F93" s="37" t="n">
        <v>1</v>
      </c>
      <c r="G93" s="32" t="n">
        <v>2390</v>
      </c>
      <c r="H93" s="21" t="n">
        <f aca="false">IF(OR(F93="",G93=""),"",F93*G93)</f>
        <v>2390</v>
      </c>
      <c r="I93" s="35" t="n">
        <f aca="false">IF(C93="","",IFERROR(INDEX(Vendedores!$C$6:$C$25,MATCH(C93,Vendedores!$B$6:$B$25,0)),0))</f>
        <v>0.05</v>
      </c>
      <c r="J93" s="21" t="n">
        <f aca="false">IF(H93="","",H93*I93)</f>
        <v>119.5</v>
      </c>
    </row>
    <row r="94" customFormat="false" ht="15" hidden="false" customHeight="false" outlineLevel="0" collapsed="false">
      <c r="B94" s="33" t="n">
        <v>46288</v>
      </c>
      <c r="C94" s="26" t="s">
        <v>36</v>
      </c>
      <c r="D94" s="26" t="s">
        <v>49</v>
      </c>
      <c r="E94" s="26" t="s">
        <v>25</v>
      </c>
      <c r="F94" s="34" t="n">
        <v>3</v>
      </c>
      <c r="G94" s="27" t="n">
        <v>180</v>
      </c>
      <c r="H94" s="21" t="n">
        <f aca="false">IF(OR(F94="",G94=""),"",F94*G94)</f>
        <v>540</v>
      </c>
      <c r="I94" s="35" t="n">
        <f aca="false">IF(C94="","",IFERROR(INDEX(Vendedores!$C$6:$C$25,MATCH(C94,Vendedores!$B$6:$B$25,0)),0))</f>
        <v>0.05</v>
      </c>
      <c r="J94" s="21" t="n">
        <f aca="false">IF(H94="","",H94*I94)</f>
        <v>27</v>
      </c>
    </row>
    <row r="95" customFormat="false" ht="15" hidden="false" customHeight="false" outlineLevel="0" collapsed="false">
      <c r="B95" s="36" t="n">
        <v>46274</v>
      </c>
      <c r="C95" s="30" t="s">
        <v>36</v>
      </c>
      <c r="D95" s="30" t="s">
        <v>53</v>
      </c>
      <c r="E95" s="30" t="s">
        <v>23</v>
      </c>
      <c r="F95" s="37" t="n">
        <v>1</v>
      </c>
      <c r="G95" s="32" t="n">
        <v>450</v>
      </c>
      <c r="H95" s="21" t="n">
        <f aca="false">IF(OR(F95="",G95=""),"",F95*G95)</f>
        <v>450</v>
      </c>
      <c r="I95" s="35" t="n">
        <f aca="false">IF(C95="","",IFERROR(INDEX(Vendedores!$C$6:$C$25,MATCH(C95,Vendedores!$B$6:$B$25,0)),0))</f>
        <v>0.05</v>
      </c>
      <c r="J95" s="21" t="n">
        <f aca="false">IF(H95="","",H95*I95)</f>
        <v>22.5</v>
      </c>
    </row>
    <row r="96" customFormat="false" ht="15" hidden="false" customHeight="false" outlineLevel="0" collapsed="false">
      <c r="B96" s="33" t="n">
        <v>46282</v>
      </c>
      <c r="C96" s="26" t="s">
        <v>36</v>
      </c>
      <c r="D96" s="26" t="s">
        <v>48</v>
      </c>
      <c r="E96" s="26" t="s">
        <v>26</v>
      </c>
      <c r="F96" s="34" t="n">
        <v>3</v>
      </c>
      <c r="G96" s="27" t="n">
        <v>1890</v>
      </c>
      <c r="H96" s="21" t="n">
        <f aca="false">IF(OR(F96="",G96=""),"",F96*G96)</f>
        <v>5670</v>
      </c>
      <c r="I96" s="35" t="n">
        <f aca="false">IF(C96="","",IFERROR(INDEX(Vendedores!$C$6:$C$25,MATCH(C96,Vendedores!$B$6:$B$25,0)),0))</f>
        <v>0.05</v>
      </c>
      <c r="J96" s="21" t="n">
        <f aca="false">IF(H96="","",H96*I96)</f>
        <v>283.5</v>
      </c>
    </row>
    <row r="97" customFormat="false" ht="15" hidden="false" customHeight="false" outlineLevel="0" collapsed="false">
      <c r="B97" s="36" t="n">
        <v>46268</v>
      </c>
      <c r="C97" s="30" t="s">
        <v>36</v>
      </c>
      <c r="D97" s="30" t="s">
        <v>54</v>
      </c>
      <c r="E97" s="30" t="s">
        <v>25</v>
      </c>
      <c r="F97" s="37" t="n">
        <v>1</v>
      </c>
      <c r="G97" s="32" t="n">
        <v>180</v>
      </c>
      <c r="H97" s="21" t="n">
        <f aca="false">IF(OR(F97="",G97=""),"",F97*G97)</f>
        <v>180</v>
      </c>
      <c r="I97" s="35" t="n">
        <f aca="false">IF(C97="","",IFERROR(INDEX(Vendedores!$C$6:$C$25,MATCH(C97,Vendedores!$B$6:$B$25,0)),0))</f>
        <v>0.05</v>
      </c>
      <c r="J97" s="21" t="n">
        <f aca="false">IF(H97="","",H97*I97)</f>
        <v>9</v>
      </c>
    </row>
    <row r="98" customFormat="false" ht="15" hidden="false" customHeight="false" outlineLevel="0" collapsed="false">
      <c r="B98" s="33" t="n">
        <v>46270</v>
      </c>
      <c r="C98" s="26" t="s">
        <v>36</v>
      </c>
      <c r="D98" s="26" t="s">
        <v>51</v>
      </c>
      <c r="E98" s="26" t="s">
        <v>27</v>
      </c>
      <c r="F98" s="34" t="n">
        <v>2</v>
      </c>
      <c r="G98" s="27" t="n">
        <v>120</v>
      </c>
      <c r="H98" s="21" t="n">
        <f aca="false">IF(OR(F98="",G98=""),"",F98*G98)</f>
        <v>240</v>
      </c>
      <c r="I98" s="35" t="n">
        <f aca="false">IF(C98="","",IFERROR(INDEX(Vendedores!$C$6:$C$25,MATCH(C98,Vendedores!$B$6:$B$25,0)),0))</f>
        <v>0.05</v>
      </c>
      <c r="J98" s="21" t="n">
        <f aca="false">IF(H98="","",H98*I98)</f>
        <v>12</v>
      </c>
    </row>
    <row r="99" customFormat="false" ht="15" hidden="false" customHeight="false" outlineLevel="0" collapsed="false">
      <c r="B99" s="36" t="n">
        <v>46286</v>
      </c>
      <c r="C99" s="30" t="s">
        <v>36</v>
      </c>
      <c r="D99" s="30" t="s">
        <v>49</v>
      </c>
      <c r="E99" s="30" t="s">
        <v>25</v>
      </c>
      <c r="F99" s="37" t="n">
        <v>1</v>
      </c>
      <c r="G99" s="32" t="n">
        <v>180</v>
      </c>
      <c r="H99" s="21" t="n">
        <f aca="false">IF(OR(F99="",G99=""),"",F99*G99)</f>
        <v>180</v>
      </c>
      <c r="I99" s="35" t="n">
        <f aca="false">IF(C99="","",IFERROR(INDEX(Vendedores!$C$6:$C$25,MATCH(C99,Vendedores!$B$6:$B$25,0)),0))</f>
        <v>0.05</v>
      </c>
      <c r="J99" s="21" t="n">
        <f aca="false">IF(H99="","",H99*I99)</f>
        <v>9</v>
      </c>
    </row>
    <row r="100" customFormat="false" ht="15" hidden="false" customHeight="false" outlineLevel="0" collapsed="false">
      <c r="B100" s="33" t="n">
        <v>46284</v>
      </c>
      <c r="C100" s="26" t="s">
        <v>36</v>
      </c>
      <c r="D100" s="26" t="s">
        <v>53</v>
      </c>
      <c r="E100" s="26" t="s">
        <v>25</v>
      </c>
      <c r="F100" s="34" t="n">
        <v>3</v>
      </c>
      <c r="G100" s="27" t="n">
        <v>180</v>
      </c>
      <c r="H100" s="21" t="n">
        <f aca="false">IF(OR(F100="",G100=""),"",F100*G100)</f>
        <v>540</v>
      </c>
      <c r="I100" s="35" t="n">
        <f aca="false">IF(C100="","",IFERROR(INDEX(Vendedores!$C$6:$C$25,MATCH(C100,Vendedores!$B$6:$B$25,0)),0))</f>
        <v>0.05</v>
      </c>
      <c r="J100" s="21" t="n">
        <f aca="false">IF(H100="","",H100*I100)</f>
        <v>27</v>
      </c>
    </row>
    <row r="101" customFormat="false" ht="15" hidden="false" customHeight="false" outlineLevel="0" collapsed="false">
      <c r="B101" s="36" t="n">
        <v>46286</v>
      </c>
      <c r="C101" s="30" t="s">
        <v>36</v>
      </c>
      <c r="D101" s="30" t="s">
        <v>47</v>
      </c>
      <c r="E101" s="30" t="s">
        <v>25</v>
      </c>
      <c r="F101" s="37" t="n">
        <v>1</v>
      </c>
      <c r="G101" s="32" t="n">
        <v>180</v>
      </c>
      <c r="H101" s="21" t="n">
        <f aca="false">IF(OR(F101="",G101=""),"",F101*G101)</f>
        <v>180</v>
      </c>
      <c r="I101" s="35" t="n">
        <f aca="false">IF(C101="","",IFERROR(INDEX(Vendedores!$C$6:$C$25,MATCH(C101,Vendedores!$B$6:$B$25,0)),0))</f>
        <v>0.05</v>
      </c>
      <c r="J101" s="21" t="n">
        <f aca="false">IF(H101="","",H101*I101)</f>
        <v>9</v>
      </c>
    </row>
    <row r="102" customFormat="false" ht="15" hidden="false" customHeight="false" outlineLevel="0" collapsed="false">
      <c r="B102" s="33" t="n">
        <v>46272</v>
      </c>
      <c r="C102" s="26" t="s">
        <v>36</v>
      </c>
      <c r="D102" s="26" t="s">
        <v>47</v>
      </c>
      <c r="E102" s="26" t="s">
        <v>22</v>
      </c>
      <c r="F102" s="34" t="n">
        <v>1</v>
      </c>
      <c r="G102" s="27" t="n">
        <v>1890</v>
      </c>
      <c r="H102" s="21" t="n">
        <f aca="false">IF(OR(F102="",G102=""),"",F102*G102)</f>
        <v>1890</v>
      </c>
      <c r="I102" s="35" t="n">
        <f aca="false">IF(C102="","",IFERROR(INDEX(Vendedores!$C$6:$C$25,MATCH(C102,Vendedores!$B$6:$B$25,0)),0))</f>
        <v>0.05</v>
      </c>
      <c r="J102" s="21" t="n">
        <f aca="false">IF(H102="","",H102*I102)</f>
        <v>94.5</v>
      </c>
    </row>
    <row r="103" customFormat="false" ht="15" hidden="false" customHeight="false" outlineLevel="0" collapsed="false">
      <c r="B103" s="36" t="n">
        <v>46275</v>
      </c>
      <c r="C103" s="30" t="s">
        <v>36</v>
      </c>
      <c r="D103" s="30" t="s">
        <v>53</v>
      </c>
      <c r="E103" s="30" t="s">
        <v>25</v>
      </c>
      <c r="F103" s="37" t="n">
        <v>1</v>
      </c>
      <c r="G103" s="32" t="n">
        <v>180</v>
      </c>
      <c r="H103" s="21" t="n">
        <f aca="false">IF(OR(F103="",G103=""),"",F103*G103)</f>
        <v>180</v>
      </c>
      <c r="I103" s="35" t="n">
        <f aca="false">IF(C103="","",IFERROR(INDEX(Vendedores!$C$6:$C$25,MATCH(C103,Vendedores!$B$6:$B$25,0)),0))</f>
        <v>0.05</v>
      </c>
      <c r="J103" s="21" t="n">
        <f aca="false">IF(H103="","",H103*I103)</f>
        <v>9</v>
      </c>
    </row>
    <row r="104" customFormat="false" ht="15" hidden="false" customHeight="false" outlineLevel="0" collapsed="false">
      <c r="B104" s="33" t="n">
        <v>46277</v>
      </c>
      <c r="C104" s="26" t="s">
        <v>36</v>
      </c>
      <c r="D104" s="26" t="s">
        <v>50</v>
      </c>
      <c r="E104" s="26" t="s">
        <v>24</v>
      </c>
      <c r="F104" s="34" t="n">
        <v>1</v>
      </c>
      <c r="G104" s="27" t="n">
        <v>2390</v>
      </c>
      <c r="H104" s="21" t="n">
        <f aca="false">IF(OR(F104="",G104=""),"",F104*G104)</f>
        <v>2390</v>
      </c>
      <c r="I104" s="35" t="n">
        <f aca="false">IF(C104="","",IFERROR(INDEX(Vendedores!$C$6:$C$25,MATCH(C104,Vendedores!$B$6:$B$25,0)),0))</f>
        <v>0.05</v>
      </c>
      <c r="J104" s="21" t="n">
        <f aca="false">IF(H104="","",H104*I104)</f>
        <v>119.5</v>
      </c>
    </row>
    <row r="105" customFormat="false" ht="15" hidden="false" customHeight="false" outlineLevel="0" collapsed="false">
      <c r="B105" s="36" t="n">
        <v>46276</v>
      </c>
      <c r="C105" s="30" t="s">
        <v>36</v>
      </c>
      <c r="D105" s="30" t="s">
        <v>54</v>
      </c>
      <c r="E105" s="30" t="s">
        <v>22</v>
      </c>
      <c r="F105" s="37" t="n">
        <v>2</v>
      </c>
      <c r="G105" s="32" t="n">
        <v>1890</v>
      </c>
      <c r="H105" s="21" t="n">
        <f aca="false">IF(OR(F105="",G105=""),"",F105*G105)</f>
        <v>3780</v>
      </c>
      <c r="I105" s="35" t="n">
        <f aca="false">IF(C105="","",IFERROR(INDEX(Vendedores!$C$6:$C$25,MATCH(C105,Vendedores!$B$6:$B$25,0)),0))</f>
        <v>0.05</v>
      </c>
      <c r="J105" s="21" t="n">
        <f aca="false">IF(H105="","",H105*I105)</f>
        <v>189</v>
      </c>
    </row>
    <row r="106" customFormat="false" ht="15" hidden="false" customHeight="false" outlineLevel="0" collapsed="false">
      <c r="B106" s="33" t="n">
        <v>46266</v>
      </c>
      <c r="C106" s="26" t="s">
        <v>36</v>
      </c>
      <c r="D106" s="26" t="s">
        <v>47</v>
      </c>
      <c r="E106" s="26" t="s">
        <v>24</v>
      </c>
      <c r="F106" s="34" t="n">
        <v>2</v>
      </c>
      <c r="G106" s="27" t="n">
        <v>2390</v>
      </c>
      <c r="H106" s="21" t="n">
        <f aca="false">IF(OR(F106="",G106=""),"",F106*G106)</f>
        <v>4780</v>
      </c>
      <c r="I106" s="35" t="n">
        <f aca="false">IF(C106="","",IFERROR(INDEX(Vendedores!$C$6:$C$25,MATCH(C106,Vendedores!$B$6:$B$25,0)),0))</f>
        <v>0.05</v>
      </c>
      <c r="J106" s="21" t="n">
        <f aca="false">IF(H106="","",H106*I106)</f>
        <v>239</v>
      </c>
    </row>
    <row r="107" customFormat="false" ht="15" hidden="false" customHeight="false" outlineLevel="0" collapsed="false">
      <c r="B107" s="36" t="n">
        <v>46291</v>
      </c>
      <c r="C107" s="30" t="s">
        <v>37</v>
      </c>
      <c r="D107" s="30" t="s">
        <v>49</v>
      </c>
      <c r="E107" s="30" t="s">
        <v>22</v>
      </c>
      <c r="F107" s="37" t="n">
        <v>2</v>
      </c>
      <c r="G107" s="32" t="n">
        <v>1890</v>
      </c>
      <c r="H107" s="21" t="n">
        <f aca="false">IF(OR(F107="",G107=""),"",F107*G107)</f>
        <v>3780</v>
      </c>
      <c r="I107" s="35" t="n">
        <f aca="false">IF(C107="","",IFERROR(INDEX(Vendedores!$C$6:$C$25,MATCH(C107,Vendedores!$B$6:$B$25,0)),0))</f>
        <v>0.06</v>
      </c>
      <c r="J107" s="21" t="n">
        <f aca="false">IF(H107="","",H107*I107)</f>
        <v>226.8</v>
      </c>
    </row>
    <row r="108" customFormat="false" ht="15" hidden="false" customHeight="false" outlineLevel="0" collapsed="false">
      <c r="B108" s="33" t="n">
        <v>46276</v>
      </c>
      <c r="C108" s="26" t="s">
        <v>37</v>
      </c>
      <c r="D108" s="26" t="s">
        <v>48</v>
      </c>
      <c r="E108" s="26" t="s">
        <v>23</v>
      </c>
      <c r="F108" s="34" t="n">
        <v>3</v>
      </c>
      <c r="G108" s="27" t="n">
        <v>450</v>
      </c>
      <c r="H108" s="21" t="n">
        <f aca="false">IF(OR(F108="",G108=""),"",F108*G108)</f>
        <v>1350</v>
      </c>
      <c r="I108" s="35" t="n">
        <f aca="false">IF(C108="","",IFERROR(INDEX(Vendedores!$C$6:$C$25,MATCH(C108,Vendedores!$B$6:$B$25,0)),0))</f>
        <v>0.06</v>
      </c>
      <c r="J108" s="21" t="n">
        <f aca="false">IF(H108="","",H108*I108)</f>
        <v>81</v>
      </c>
    </row>
    <row r="109" customFormat="false" ht="15" hidden="false" customHeight="false" outlineLevel="0" collapsed="false">
      <c r="B109" s="36" t="n">
        <v>46282</v>
      </c>
      <c r="C109" s="30" t="s">
        <v>37</v>
      </c>
      <c r="D109" s="30" t="s">
        <v>51</v>
      </c>
      <c r="E109" s="30" t="s">
        <v>25</v>
      </c>
      <c r="F109" s="37" t="n">
        <v>1</v>
      </c>
      <c r="G109" s="32" t="n">
        <v>180</v>
      </c>
      <c r="H109" s="21" t="n">
        <f aca="false">IF(OR(F109="",G109=""),"",F109*G109)</f>
        <v>180</v>
      </c>
      <c r="I109" s="35" t="n">
        <f aca="false">IF(C109="","",IFERROR(INDEX(Vendedores!$C$6:$C$25,MATCH(C109,Vendedores!$B$6:$B$25,0)),0))</f>
        <v>0.06</v>
      </c>
      <c r="J109" s="21" t="n">
        <f aca="false">IF(H109="","",H109*I109)</f>
        <v>10.8</v>
      </c>
    </row>
    <row r="110" customFormat="false" ht="15" hidden="false" customHeight="false" outlineLevel="0" collapsed="false">
      <c r="B110" s="33" t="n">
        <v>46288</v>
      </c>
      <c r="C110" s="26" t="s">
        <v>37</v>
      </c>
      <c r="D110" s="26" t="s">
        <v>50</v>
      </c>
      <c r="E110" s="26" t="s">
        <v>25</v>
      </c>
      <c r="F110" s="34" t="n">
        <v>3</v>
      </c>
      <c r="G110" s="27" t="n">
        <v>180</v>
      </c>
      <c r="H110" s="21" t="n">
        <f aca="false">IF(OR(F110="",G110=""),"",F110*G110)</f>
        <v>540</v>
      </c>
      <c r="I110" s="35" t="n">
        <f aca="false">IF(C110="","",IFERROR(INDEX(Vendedores!$C$6:$C$25,MATCH(C110,Vendedores!$B$6:$B$25,0)),0))</f>
        <v>0.06</v>
      </c>
      <c r="J110" s="21" t="n">
        <f aca="false">IF(H110="","",H110*I110)</f>
        <v>32.4</v>
      </c>
    </row>
    <row r="111" customFormat="false" ht="15" hidden="false" customHeight="false" outlineLevel="0" collapsed="false">
      <c r="B111" s="36" t="n">
        <v>46282</v>
      </c>
      <c r="C111" s="30" t="s">
        <v>37</v>
      </c>
      <c r="D111" s="30" t="s">
        <v>52</v>
      </c>
      <c r="E111" s="30" t="s">
        <v>23</v>
      </c>
      <c r="F111" s="37" t="n">
        <v>2</v>
      </c>
      <c r="G111" s="32" t="n">
        <v>450</v>
      </c>
      <c r="H111" s="21" t="n">
        <f aca="false">IF(OR(F111="",G111=""),"",F111*G111)</f>
        <v>900</v>
      </c>
      <c r="I111" s="35" t="n">
        <f aca="false">IF(C111="","",IFERROR(INDEX(Vendedores!$C$6:$C$25,MATCH(C111,Vendedores!$B$6:$B$25,0)),0))</f>
        <v>0.06</v>
      </c>
      <c r="J111" s="21" t="n">
        <f aca="false">IF(H111="","",H111*I111)</f>
        <v>54</v>
      </c>
    </row>
    <row r="112" customFormat="false" ht="15" hidden="false" customHeight="false" outlineLevel="0" collapsed="false">
      <c r="B112" s="33" t="n">
        <v>46286</v>
      </c>
      <c r="C112" s="26" t="s">
        <v>37</v>
      </c>
      <c r="D112" s="26" t="s">
        <v>48</v>
      </c>
      <c r="E112" s="26" t="s">
        <v>27</v>
      </c>
      <c r="F112" s="34" t="n">
        <v>3</v>
      </c>
      <c r="G112" s="27" t="n">
        <v>120</v>
      </c>
      <c r="H112" s="21" t="n">
        <f aca="false">IF(OR(F112="",G112=""),"",F112*G112)</f>
        <v>360</v>
      </c>
      <c r="I112" s="35" t="n">
        <f aca="false">IF(C112="","",IFERROR(INDEX(Vendedores!$C$6:$C$25,MATCH(C112,Vendedores!$B$6:$B$25,0)),0))</f>
        <v>0.06</v>
      </c>
      <c r="J112" s="21" t="n">
        <f aca="false">IF(H112="","",H112*I112)</f>
        <v>21.6</v>
      </c>
    </row>
    <row r="113" customFormat="false" ht="15" hidden="false" customHeight="false" outlineLevel="0" collapsed="false">
      <c r="B113" s="36" t="n">
        <v>46292</v>
      </c>
      <c r="C113" s="30" t="s">
        <v>37</v>
      </c>
      <c r="D113" s="30" t="s">
        <v>52</v>
      </c>
      <c r="E113" s="30" t="s">
        <v>26</v>
      </c>
      <c r="F113" s="37" t="n">
        <v>3</v>
      </c>
      <c r="G113" s="32" t="n">
        <v>1890</v>
      </c>
      <c r="H113" s="21" t="n">
        <f aca="false">IF(OR(F113="",G113=""),"",F113*G113)</f>
        <v>5670</v>
      </c>
      <c r="I113" s="35" t="n">
        <f aca="false">IF(C113="","",IFERROR(INDEX(Vendedores!$C$6:$C$25,MATCH(C113,Vendedores!$B$6:$B$25,0)),0))</f>
        <v>0.06</v>
      </c>
      <c r="J113" s="21" t="n">
        <f aca="false">IF(H113="","",H113*I113)</f>
        <v>340.2</v>
      </c>
    </row>
    <row r="114" customFormat="false" ht="15" hidden="false" customHeight="false" outlineLevel="0" collapsed="false">
      <c r="B114" s="33" t="n">
        <v>46293</v>
      </c>
      <c r="C114" s="26" t="s">
        <v>37</v>
      </c>
      <c r="D114" s="26" t="s">
        <v>47</v>
      </c>
      <c r="E114" s="26" t="s">
        <v>24</v>
      </c>
      <c r="F114" s="34" t="n">
        <v>2</v>
      </c>
      <c r="G114" s="27" t="n">
        <v>2390</v>
      </c>
      <c r="H114" s="21" t="n">
        <f aca="false">IF(OR(F114="",G114=""),"",F114*G114)</f>
        <v>4780</v>
      </c>
      <c r="I114" s="35" t="n">
        <f aca="false">IF(C114="","",IFERROR(INDEX(Vendedores!$C$6:$C$25,MATCH(C114,Vendedores!$B$6:$B$25,0)),0))</f>
        <v>0.06</v>
      </c>
      <c r="J114" s="21" t="n">
        <f aca="false">IF(H114="","",H114*I114)</f>
        <v>286.8</v>
      </c>
    </row>
    <row r="115" customFormat="false" ht="15" hidden="false" customHeight="false" outlineLevel="0" collapsed="false">
      <c r="B115" s="36" t="n">
        <v>46283</v>
      </c>
      <c r="C115" s="30" t="s">
        <v>37</v>
      </c>
      <c r="D115" s="30" t="s">
        <v>52</v>
      </c>
      <c r="E115" s="30" t="s">
        <v>24</v>
      </c>
      <c r="F115" s="37" t="n">
        <v>1</v>
      </c>
      <c r="G115" s="32" t="n">
        <v>2390</v>
      </c>
      <c r="H115" s="21" t="n">
        <f aca="false">IF(OR(F115="",G115=""),"",F115*G115)</f>
        <v>2390</v>
      </c>
      <c r="I115" s="35" t="n">
        <f aca="false">IF(C115="","",IFERROR(INDEX(Vendedores!$C$6:$C$25,MATCH(C115,Vendedores!$B$6:$B$25,0)),0))</f>
        <v>0.06</v>
      </c>
      <c r="J115" s="21" t="n">
        <f aca="false">IF(H115="","",H115*I115)</f>
        <v>143.4</v>
      </c>
    </row>
    <row r="116" customFormat="false" ht="15" hidden="false" customHeight="false" outlineLevel="0" collapsed="false">
      <c r="B116" s="33" t="n">
        <v>46272</v>
      </c>
      <c r="C116" s="26" t="s">
        <v>37</v>
      </c>
      <c r="D116" s="26" t="s">
        <v>54</v>
      </c>
      <c r="E116" s="26" t="s">
        <v>26</v>
      </c>
      <c r="F116" s="34" t="n">
        <v>2</v>
      </c>
      <c r="G116" s="27" t="n">
        <v>1890</v>
      </c>
      <c r="H116" s="21" t="n">
        <f aca="false">IF(OR(F116="",G116=""),"",F116*G116)</f>
        <v>3780</v>
      </c>
      <c r="I116" s="35" t="n">
        <f aca="false">IF(C116="","",IFERROR(INDEX(Vendedores!$C$6:$C$25,MATCH(C116,Vendedores!$B$6:$B$25,0)),0))</f>
        <v>0.06</v>
      </c>
      <c r="J116" s="21" t="n">
        <f aca="false">IF(H116="","",H116*I116)</f>
        <v>226.8</v>
      </c>
    </row>
    <row r="117" customFormat="false" ht="15" hidden="false" customHeight="false" outlineLevel="0" collapsed="false">
      <c r="B117" s="36" t="n">
        <v>46282</v>
      </c>
      <c r="C117" s="30" t="s">
        <v>37</v>
      </c>
      <c r="D117" s="30" t="s">
        <v>49</v>
      </c>
      <c r="E117" s="30" t="s">
        <v>26</v>
      </c>
      <c r="F117" s="37" t="n">
        <v>1</v>
      </c>
      <c r="G117" s="32" t="n">
        <v>1890</v>
      </c>
      <c r="H117" s="21" t="n">
        <f aca="false">IF(OR(F117="",G117=""),"",F117*G117)</f>
        <v>1890</v>
      </c>
      <c r="I117" s="35" t="n">
        <f aca="false">IF(C117="","",IFERROR(INDEX(Vendedores!$C$6:$C$25,MATCH(C117,Vendedores!$B$6:$B$25,0)),0))</f>
        <v>0.06</v>
      </c>
      <c r="J117" s="21" t="n">
        <f aca="false">IF(H117="","",H117*I117)</f>
        <v>113.4</v>
      </c>
    </row>
    <row r="118" customFormat="false" ht="15" hidden="false" customHeight="false" outlineLevel="0" collapsed="false">
      <c r="B118" s="33" t="n">
        <v>46266</v>
      </c>
      <c r="C118" s="26" t="s">
        <v>37</v>
      </c>
      <c r="D118" s="26" t="s">
        <v>49</v>
      </c>
      <c r="E118" s="26" t="s">
        <v>26</v>
      </c>
      <c r="F118" s="34" t="n">
        <v>2</v>
      </c>
      <c r="G118" s="27" t="n">
        <v>1890</v>
      </c>
      <c r="H118" s="21" t="n">
        <f aca="false">IF(OR(F118="",G118=""),"",F118*G118)</f>
        <v>3780</v>
      </c>
      <c r="I118" s="35" t="n">
        <f aca="false">IF(C118="","",IFERROR(INDEX(Vendedores!$C$6:$C$25,MATCH(C118,Vendedores!$B$6:$B$25,0)),0))</f>
        <v>0.06</v>
      </c>
      <c r="J118" s="21" t="n">
        <f aca="false">IF(H118="","",H118*I118)</f>
        <v>226.8</v>
      </c>
    </row>
    <row r="119" customFormat="false" ht="15" hidden="false" customHeight="false" outlineLevel="0" collapsed="false">
      <c r="B119" s="36" t="n">
        <v>46283</v>
      </c>
      <c r="C119" s="30" t="s">
        <v>37</v>
      </c>
      <c r="D119" s="30" t="s">
        <v>50</v>
      </c>
      <c r="E119" s="30" t="s">
        <v>26</v>
      </c>
      <c r="F119" s="37" t="n">
        <v>2</v>
      </c>
      <c r="G119" s="32" t="n">
        <v>1890</v>
      </c>
      <c r="H119" s="21" t="n">
        <f aca="false">IF(OR(F119="",G119=""),"",F119*G119)</f>
        <v>3780</v>
      </c>
      <c r="I119" s="35" t="n">
        <f aca="false">IF(C119="","",IFERROR(INDEX(Vendedores!$C$6:$C$25,MATCH(C119,Vendedores!$B$6:$B$25,0)),0))</f>
        <v>0.06</v>
      </c>
      <c r="J119" s="21" t="n">
        <f aca="false">IF(H119="","",H119*I119)</f>
        <v>226.8</v>
      </c>
    </row>
    <row r="120" customFormat="false" ht="15" hidden="false" customHeight="false" outlineLevel="0" collapsed="false">
      <c r="B120" s="33" t="n">
        <v>46268</v>
      </c>
      <c r="C120" s="26" t="s">
        <v>38</v>
      </c>
      <c r="D120" s="26" t="s">
        <v>51</v>
      </c>
      <c r="E120" s="26" t="s">
        <v>27</v>
      </c>
      <c r="F120" s="34" t="n">
        <v>1</v>
      </c>
      <c r="G120" s="27" t="n">
        <v>120</v>
      </c>
      <c r="H120" s="21" t="n">
        <f aca="false">IF(OR(F120="",G120=""),"",F120*G120)</f>
        <v>120</v>
      </c>
      <c r="I120" s="35" t="n">
        <f aca="false">IF(C120="","",IFERROR(INDEX(Vendedores!$C$6:$C$25,MATCH(C120,Vendedores!$B$6:$B$25,0)),0))</f>
        <v>0.04</v>
      </c>
      <c r="J120" s="21" t="n">
        <f aca="false">IF(H120="","",H120*I120)</f>
        <v>4.8</v>
      </c>
    </row>
    <row r="121" customFormat="false" ht="15" hidden="false" customHeight="false" outlineLevel="0" collapsed="false">
      <c r="B121" s="36" t="n">
        <v>46274</v>
      </c>
      <c r="C121" s="30" t="s">
        <v>38</v>
      </c>
      <c r="D121" s="30" t="s">
        <v>47</v>
      </c>
      <c r="E121" s="30" t="s">
        <v>25</v>
      </c>
      <c r="F121" s="37" t="n">
        <v>2</v>
      </c>
      <c r="G121" s="32" t="n">
        <v>180</v>
      </c>
      <c r="H121" s="21" t="n">
        <f aca="false">IF(OR(F121="",G121=""),"",F121*G121)</f>
        <v>360</v>
      </c>
      <c r="I121" s="35" t="n">
        <f aca="false">IF(C121="","",IFERROR(INDEX(Vendedores!$C$6:$C$25,MATCH(C121,Vendedores!$B$6:$B$25,0)),0))</f>
        <v>0.04</v>
      </c>
      <c r="J121" s="21" t="n">
        <f aca="false">IF(H121="","",H121*I121)</f>
        <v>14.4</v>
      </c>
    </row>
    <row r="122" customFormat="false" ht="15" hidden="false" customHeight="false" outlineLevel="0" collapsed="false">
      <c r="B122" s="33" t="n">
        <v>46270</v>
      </c>
      <c r="C122" s="26" t="s">
        <v>38</v>
      </c>
      <c r="D122" s="26" t="s">
        <v>53</v>
      </c>
      <c r="E122" s="26" t="s">
        <v>25</v>
      </c>
      <c r="F122" s="34" t="n">
        <v>2</v>
      </c>
      <c r="G122" s="27" t="n">
        <v>180</v>
      </c>
      <c r="H122" s="21" t="n">
        <f aca="false">IF(OR(F122="",G122=""),"",F122*G122)</f>
        <v>360</v>
      </c>
      <c r="I122" s="35" t="n">
        <f aca="false">IF(C122="","",IFERROR(INDEX(Vendedores!$C$6:$C$25,MATCH(C122,Vendedores!$B$6:$B$25,0)),0))</f>
        <v>0.04</v>
      </c>
      <c r="J122" s="21" t="n">
        <f aca="false">IF(H122="","",H122*I122)</f>
        <v>14.4</v>
      </c>
    </row>
    <row r="123" customFormat="false" ht="15" hidden="false" customHeight="false" outlineLevel="0" collapsed="false">
      <c r="B123" s="36" t="n">
        <v>46282</v>
      </c>
      <c r="C123" s="30" t="s">
        <v>38</v>
      </c>
      <c r="D123" s="30" t="s">
        <v>53</v>
      </c>
      <c r="E123" s="30" t="s">
        <v>25</v>
      </c>
      <c r="F123" s="37" t="n">
        <v>2</v>
      </c>
      <c r="G123" s="32" t="n">
        <v>180</v>
      </c>
      <c r="H123" s="21" t="n">
        <f aca="false">IF(OR(F123="",G123=""),"",F123*G123)</f>
        <v>360</v>
      </c>
      <c r="I123" s="35" t="n">
        <f aca="false">IF(C123="","",IFERROR(INDEX(Vendedores!$C$6:$C$25,MATCH(C123,Vendedores!$B$6:$B$25,0)),0))</f>
        <v>0.04</v>
      </c>
      <c r="J123" s="21" t="n">
        <f aca="false">IF(H123="","",H123*I123)</f>
        <v>14.4</v>
      </c>
    </row>
    <row r="124" customFormat="false" ht="15" hidden="false" customHeight="false" outlineLevel="0" collapsed="false">
      <c r="B124" s="33" t="n">
        <v>46279</v>
      </c>
      <c r="C124" s="26" t="s">
        <v>38</v>
      </c>
      <c r="D124" s="26" t="s">
        <v>49</v>
      </c>
      <c r="E124" s="26" t="s">
        <v>22</v>
      </c>
      <c r="F124" s="34" t="n">
        <v>1</v>
      </c>
      <c r="G124" s="27" t="n">
        <v>1890</v>
      </c>
      <c r="H124" s="21" t="n">
        <f aca="false">IF(OR(F124="",G124=""),"",F124*G124)</f>
        <v>1890</v>
      </c>
      <c r="I124" s="35" t="n">
        <f aca="false">IF(C124="","",IFERROR(INDEX(Vendedores!$C$6:$C$25,MATCH(C124,Vendedores!$B$6:$B$25,0)),0))</f>
        <v>0.04</v>
      </c>
      <c r="J124" s="21" t="n">
        <f aca="false">IF(H124="","",H124*I124)</f>
        <v>75.6</v>
      </c>
    </row>
    <row r="125" customFormat="false" ht="15" hidden="false" customHeight="false" outlineLevel="0" collapsed="false">
      <c r="B125" s="36" t="n">
        <v>46288</v>
      </c>
      <c r="C125" s="30" t="s">
        <v>38</v>
      </c>
      <c r="D125" s="30" t="s">
        <v>49</v>
      </c>
      <c r="E125" s="30" t="s">
        <v>24</v>
      </c>
      <c r="F125" s="37" t="n">
        <v>1</v>
      </c>
      <c r="G125" s="32" t="n">
        <v>2390</v>
      </c>
      <c r="H125" s="21" t="n">
        <f aca="false">IF(OR(F125="",G125=""),"",F125*G125)</f>
        <v>2390</v>
      </c>
      <c r="I125" s="35" t="n">
        <f aca="false">IF(C125="","",IFERROR(INDEX(Vendedores!$C$6:$C$25,MATCH(C125,Vendedores!$B$6:$B$25,0)),0))</f>
        <v>0.04</v>
      </c>
      <c r="J125" s="21" t="n">
        <f aca="false">IF(H125="","",H125*I125)</f>
        <v>95.6</v>
      </c>
    </row>
    <row r="126" customFormat="false" ht="15" hidden="false" customHeight="false" outlineLevel="0" collapsed="false">
      <c r="B126" s="33" t="n">
        <v>46270</v>
      </c>
      <c r="C126" s="26" t="s">
        <v>38</v>
      </c>
      <c r="D126" s="26" t="s">
        <v>47</v>
      </c>
      <c r="E126" s="26" t="s">
        <v>22</v>
      </c>
      <c r="F126" s="34" t="n">
        <v>1</v>
      </c>
      <c r="G126" s="27" t="n">
        <v>1890</v>
      </c>
      <c r="H126" s="21" t="n">
        <f aca="false">IF(OR(F126="",G126=""),"",F126*G126)</f>
        <v>1890</v>
      </c>
      <c r="I126" s="35" t="n">
        <f aca="false">IF(C126="","",IFERROR(INDEX(Vendedores!$C$6:$C$25,MATCH(C126,Vendedores!$B$6:$B$25,0)),0))</f>
        <v>0.04</v>
      </c>
      <c r="J126" s="21" t="n">
        <f aca="false">IF(H126="","",H126*I126)</f>
        <v>75.6</v>
      </c>
    </row>
    <row r="127" customFormat="false" ht="15" hidden="false" customHeight="false" outlineLevel="0" collapsed="false">
      <c r="B127" s="36" t="n">
        <v>46276</v>
      </c>
      <c r="C127" s="30" t="s">
        <v>38</v>
      </c>
      <c r="D127" s="30" t="s">
        <v>53</v>
      </c>
      <c r="E127" s="30" t="s">
        <v>22</v>
      </c>
      <c r="F127" s="37" t="n">
        <v>1</v>
      </c>
      <c r="G127" s="32" t="n">
        <v>1890</v>
      </c>
      <c r="H127" s="21" t="n">
        <f aca="false">IF(OR(F127="",G127=""),"",F127*G127)</f>
        <v>1890</v>
      </c>
      <c r="I127" s="35" t="n">
        <f aca="false">IF(C127="","",IFERROR(INDEX(Vendedores!$C$6:$C$25,MATCH(C127,Vendedores!$B$6:$B$25,0)),0))</f>
        <v>0.04</v>
      </c>
      <c r="J127" s="21" t="n">
        <f aca="false">IF(H127="","",H127*I127)</f>
        <v>75.6</v>
      </c>
    </row>
    <row r="128" customFormat="false" ht="15" hidden="false" customHeight="false" outlineLevel="0" collapsed="false">
      <c r="B128" s="33" t="n">
        <v>46281</v>
      </c>
      <c r="C128" s="26" t="s">
        <v>38</v>
      </c>
      <c r="D128" s="26" t="s">
        <v>50</v>
      </c>
      <c r="E128" s="26" t="s">
        <v>23</v>
      </c>
      <c r="F128" s="34" t="n">
        <v>3</v>
      </c>
      <c r="G128" s="27" t="n">
        <v>450</v>
      </c>
      <c r="H128" s="21" t="n">
        <f aca="false">IF(OR(F128="",G128=""),"",F128*G128)</f>
        <v>1350</v>
      </c>
      <c r="I128" s="35" t="n">
        <f aca="false">IF(C128="","",IFERROR(INDEX(Vendedores!$C$6:$C$25,MATCH(C128,Vendedores!$B$6:$B$25,0)),0))</f>
        <v>0.04</v>
      </c>
      <c r="J128" s="21" t="n">
        <f aca="false">IF(H128="","",H128*I128)</f>
        <v>54</v>
      </c>
    </row>
    <row r="129" customFormat="false" ht="15" hidden="false" customHeight="false" outlineLevel="0" collapsed="false">
      <c r="B129" s="36" t="n">
        <v>46269</v>
      </c>
      <c r="C129" s="30" t="s">
        <v>38</v>
      </c>
      <c r="D129" s="30" t="s">
        <v>52</v>
      </c>
      <c r="E129" s="30" t="s">
        <v>25</v>
      </c>
      <c r="F129" s="37" t="n">
        <v>3</v>
      </c>
      <c r="G129" s="32" t="n">
        <v>180</v>
      </c>
      <c r="H129" s="21" t="n">
        <f aca="false">IF(OR(F129="",G129=""),"",F129*G129)</f>
        <v>540</v>
      </c>
      <c r="I129" s="35" t="n">
        <f aca="false">IF(C129="","",IFERROR(INDEX(Vendedores!$C$6:$C$25,MATCH(C129,Vendedores!$B$6:$B$25,0)),0))</f>
        <v>0.04</v>
      </c>
      <c r="J129" s="21" t="n">
        <f aca="false">IF(H129="","",H129*I129)</f>
        <v>21.6</v>
      </c>
    </row>
    <row r="130" customFormat="false" ht="15" hidden="false" customHeight="false" outlineLevel="0" collapsed="false">
      <c r="B130" s="33" t="n">
        <v>46288</v>
      </c>
      <c r="C130" s="26" t="s">
        <v>38</v>
      </c>
      <c r="D130" s="26" t="s">
        <v>54</v>
      </c>
      <c r="E130" s="26" t="s">
        <v>27</v>
      </c>
      <c r="F130" s="34" t="n">
        <v>1</v>
      </c>
      <c r="G130" s="27" t="n">
        <v>120</v>
      </c>
      <c r="H130" s="21" t="n">
        <f aca="false">IF(OR(F130="",G130=""),"",F130*G130)</f>
        <v>120</v>
      </c>
      <c r="I130" s="35" t="n">
        <f aca="false">IF(C130="","",IFERROR(INDEX(Vendedores!$C$6:$C$25,MATCH(C130,Vendedores!$B$6:$B$25,0)),0))</f>
        <v>0.04</v>
      </c>
      <c r="J130" s="21" t="n">
        <f aca="false">IF(H130="","",H130*I130)</f>
        <v>4.8</v>
      </c>
    </row>
    <row r="131" customFormat="false" ht="15" hidden="false" customHeight="false" outlineLevel="0" collapsed="false">
      <c r="B131" s="36" t="n">
        <v>46286</v>
      </c>
      <c r="C131" s="30" t="s">
        <v>38</v>
      </c>
      <c r="D131" s="30" t="s">
        <v>54</v>
      </c>
      <c r="E131" s="30" t="s">
        <v>22</v>
      </c>
      <c r="F131" s="37" t="n">
        <v>2</v>
      </c>
      <c r="G131" s="32" t="n">
        <v>1890</v>
      </c>
      <c r="H131" s="21" t="n">
        <f aca="false">IF(OR(F131="",G131=""),"",F131*G131)</f>
        <v>3780</v>
      </c>
      <c r="I131" s="35" t="n">
        <f aca="false">IF(C131="","",IFERROR(INDEX(Vendedores!$C$6:$C$25,MATCH(C131,Vendedores!$B$6:$B$25,0)),0))</f>
        <v>0.04</v>
      </c>
      <c r="J131" s="21" t="n">
        <f aca="false">IF(H131="","",H131*I131)</f>
        <v>151.2</v>
      </c>
    </row>
    <row r="132" customFormat="false" ht="15" hidden="false" customHeight="false" outlineLevel="0" collapsed="false">
      <c r="B132" s="33" t="n">
        <v>46283</v>
      </c>
      <c r="C132" s="26" t="s">
        <v>39</v>
      </c>
      <c r="D132" s="26" t="s">
        <v>47</v>
      </c>
      <c r="E132" s="26" t="s">
        <v>26</v>
      </c>
      <c r="F132" s="34" t="n">
        <v>1</v>
      </c>
      <c r="G132" s="27" t="n">
        <v>1890</v>
      </c>
      <c r="H132" s="21" t="n">
        <f aca="false">IF(OR(F132="",G132=""),"",F132*G132)</f>
        <v>1890</v>
      </c>
      <c r="I132" s="35" t="n">
        <f aca="false">IF(C132="","",IFERROR(INDEX(Vendedores!$C$6:$C$25,MATCH(C132,Vendedores!$B$6:$B$25,0)),0))</f>
        <v>0.05</v>
      </c>
      <c r="J132" s="21" t="n">
        <f aca="false">IF(H132="","",H132*I132)</f>
        <v>94.5</v>
      </c>
    </row>
    <row r="133" customFormat="false" ht="15" hidden="false" customHeight="false" outlineLevel="0" collapsed="false">
      <c r="B133" s="36" t="n">
        <v>46286</v>
      </c>
      <c r="C133" s="30" t="s">
        <v>39</v>
      </c>
      <c r="D133" s="30" t="s">
        <v>47</v>
      </c>
      <c r="E133" s="30" t="s">
        <v>27</v>
      </c>
      <c r="F133" s="37" t="n">
        <v>3</v>
      </c>
      <c r="G133" s="32" t="n">
        <v>120</v>
      </c>
      <c r="H133" s="21" t="n">
        <f aca="false">IF(OR(F133="",G133=""),"",F133*G133)</f>
        <v>360</v>
      </c>
      <c r="I133" s="35" t="n">
        <f aca="false">IF(C133="","",IFERROR(INDEX(Vendedores!$C$6:$C$25,MATCH(C133,Vendedores!$B$6:$B$25,0)),0))</f>
        <v>0.05</v>
      </c>
      <c r="J133" s="21" t="n">
        <f aca="false">IF(H133="","",H133*I133)</f>
        <v>18</v>
      </c>
    </row>
    <row r="134" customFormat="false" ht="15" hidden="false" customHeight="false" outlineLevel="0" collapsed="false">
      <c r="B134" s="33" t="n">
        <v>46293</v>
      </c>
      <c r="C134" s="26" t="s">
        <v>39</v>
      </c>
      <c r="D134" s="26" t="s">
        <v>48</v>
      </c>
      <c r="E134" s="26" t="s">
        <v>26</v>
      </c>
      <c r="F134" s="34" t="n">
        <v>1</v>
      </c>
      <c r="G134" s="27" t="n">
        <v>1890</v>
      </c>
      <c r="H134" s="21" t="n">
        <f aca="false">IF(OR(F134="",G134=""),"",F134*G134)</f>
        <v>1890</v>
      </c>
      <c r="I134" s="35" t="n">
        <f aca="false">IF(C134="","",IFERROR(INDEX(Vendedores!$C$6:$C$25,MATCH(C134,Vendedores!$B$6:$B$25,0)),0))</f>
        <v>0.05</v>
      </c>
      <c r="J134" s="21" t="n">
        <f aca="false">IF(H134="","",H134*I134)</f>
        <v>94.5</v>
      </c>
    </row>
    <row r="135" customFormat="false" ht="15" hidden="false" customHeight="false" outlineLevel="0" collapsed="false">
      <c r="B135" s="36" t="n">
        <v>46271</v>
      </c>
      <c r="C135" s="30" t="s">
        <v>39</v>
      </c>
      <c r="D135" s="30" t="s">
        <v>53</v>
      </c>
      <c r="E135" s="30" t="s">
        <v>23</v>
      </c>
      <c r="F135" s="37" t="n">
        <v>1</v>
      </c>
      <c r="G135" s="32" t="n">
        <v>450</v>
      </c>
      <c r="H135" s="21" t="n">
        <f aca="false">IF(OR(F135="",G135=""),"",F135*G135)</f>
        <v>450</v>
      </c>
      <c r="I135" s="35" t="n">
        <f aca="false">IF(C135="","",IFERROR(INDEX(Vendedores!$C$6:$C$25,MATCH(C135,Vendedores!$B$6:$B$25,0)),0))</f>
        <v>0.05</v>
      </c>
      <c r="J135" s="21" t="n">
        <f aca="false">IF(H135="","",H135*I135)</f>
        <v>22.5</v>
      </c>
    </row>
    <row r="136" customFormat="false" ht="15" hidden="false" customHeight="false" outlineLevel="0" collapsed="false">
      <c r="B136" s="33" t="n">
        <v>46272</v>
      </c>
      <c r="C136" s="26" t="s">
        <v>39</v>
      </c>
      <c r="D136" s="26" t="s">
        <v>47</v>
      </c>
      <c r="E136" s="26" t="s">
        <v>26</v>
      </c>
      <c r="F136" s="34" t="n">
        <v>1</v>
      </c>
      <c r="G136" s="27" t="n">
        <v>1890</v>
      </c>
      <c r="H136" s="21" t="n">
        <f aca="false">IF(OR(F136="",G136=""),"",F136*G136)</f>
        <v>1890</v>
      </c>
      <c r="I136" s="35" t="n">
        <f aca="false">IF(C136="","",IFERROR(INDEX(Vendedores!$C$6:$C$25,MATCH(C136,Vendedores!$B$6:$B$25,0)),0))</f>
        <v>0.05</v>
      </c>
      <c r="J136" s="21" t="n">
        <f aca="false">IF(H136="","",H136*I136)</f>
        <v>94.5</v>
      </c>
    </row>
    <row r="137" customFormat="false" ht="15" hidden="false" customHeight="false" outlineLevel="0" collapsed="false">
      <c r="B137" s="36" t="n">
        <v>46270</v>
      </c>
      <c r="C137" s="30" t="s">
        <v>39</v>
      </c>
      <c r="D137" s="30" t="s">
        <v>47</v>
      </c>
      <c r="E137" s="30" t="s">
        <v>23</v>
      </c>
      <c r="F137" s="37" t="n">
        <v>1</v>
      </c>
      <c r="G137" s="32" t="n">
        <v>450</v>
      </c>
      <c r="H137" s="21" t="n">
        <f aca="false">IF(OR(F137="",G137=""),"",F137*G137)</f>
        <v>450</v>
      </c>
      <c r="I137" s="35" t="n">
        <f aca="false">IF(C137="","",IFERROR(INDEX(Vendedores!$C$6:$C$25,MATCH(C137,Vendedores!$B$6:$B$25,0)),0))</f>
        <v>0.05</v>
      </c>
      <c r="J137" s="21" t="n">
        <f aca="false">IF(H137="","",H137*I137)</f>
        <v>22.5</v>
      </c>
    </row>
    <row r="138" customFormat="false" ht="15" hidden="false" customHeight="false" outlineLevel="0" collapsed="false">
      <c r="B138" s="33" t="n">
        <v>46274</v>
      </c>
      <c r="C138" s="26" t="s">
        <v>39</v>
      </c>
      <c r="D138" s="26" t="s">
        <v>54</v>
      </c>
      <c r="E138" s="26" t="s">
        <v>23</v>
      </c>
      <c r="F138" s="34" t="n">
        <v>1</v>
      </c>
      <c r="G138" s="27" t="n">
        <v>450</v>
      </c>
      <c r="H138" s="21" t="n">
        <f aca="false">IF(OR(F138="",G138=""),"",F138*G138)</f>
        <v>450</v>
      </c>
      <c r="I138" s="35" t="n">
        <f aca="false">IF(C138="","",IFERROR(INDEX(Vendedores!$C$6:$C$25,MATCH(C138,Vendedores!$B$6:$B$25,0)),0))</f>
        <v>0.05</v>
      </c>
      <c r="J138" s="21" t="n">
        <f aca="false">IF(H138="","",H138*I138)</f>
        <v>22.5</v>
      </c>
    </row>
    <row r="139" customFormat="false" ht="15" hidden="false" customHeight="false" outlineLevel="0" collapsed="false">
      <c r="B139" s="36" t="n">
        <v>46292</v>
      </c>
      <c r="C139" s="30" t="s">
        <v>39</v>
      </c>
      <c r="D139" s="30" t="s">
        <v>54</v>
      </c>
      <c r="E139" s="30" t="s">
        <v>22</v>
      </c>
      <c r="F139" s="37" t="n">
        <v>2</v>
      </c>
      <c r="G139" s="32" t="n">
        <v>1890</v>
      </c>
      <c r="H139" s="21" t="n">
        <f aca="false">IF(OR(F139="",G139=""),"",F139*G139)</f>
        <v>3780</v>
      </c>
      <c r="I139" s="35" t="n">
        <f aca="false">IF(C139="","",IFERROR(INDEX(Vendedores!$C$6:$C$25,MATCH(C139,Vendedores!$B$6:$B$25,0)),0))</f>
        <v>0.05</v>
      </c>
      <c r="J139" s="21" t="n">
        <f aca="false">IF(H139="","",H139*I139)</f>
        <v>189</v>
      </c>
    </row>
    <row r="140" customFormat="false" ht="15" hidden="false" customHeight="false" outlineLevel="0" collapsed="false">
      <c r="B140" s="33" t="n">
        <v>46272</v>
      </c>
      <c r="C140" s="26" t="s">
        <v>39</v>
      </c>
      <c r="D140" s="26" t="s">
        <v>54</v>
      </c>
      <c r="E140" s="26" t="s">
        <v>26</v>
      </c>
      <c r="F140" s="34" t="n">
        <v>1</v>
      </c>
      <c r="G140" s="27" t="n">
        <v>1890</v>
      </c>
      <c r="H140" s="21" t="n">
        <f aca="false">IF(OR(F140="",G140=""),"",F140*G140)</f>
        <v>1890</v>
      </c>
      <c r="I140" s="35" t="n">
        <f aca="false">IF(C140="","",IFERROR(INDEX(Vendedores!$C$6:$C$25,MATCH(C140,Vendedores!$B$6:$B$25,0)),0))</f>
        <v>0.05</v>
      </c>
      <c r="J140" s="21" t="n">
        <f aca="false">IF(H140="","",H140*I140)</f>
        <v>94.5</v>
      </c>
    </row>
    <row r="141" customFormat="false" ht="15" hidden="false" customHeight="false" outlineLevel="0" collapsed="false">
      <c r="B141" s="36" t="n">
        <v>46269</v>
      </c>
      <c r="C141" s="30" t="s">
        <v>39</v>
      </c>
      <c r="D141" s="30" t="s">
        <v>47</v>
      </c>
      <c r="E141" s="30" t="s">
        <v>27</v>
      </c>
      <c r="F141" s="37" t="n">
        <v>1</v>
      </c>
      <c r="G141" s="32" t="n">
        <v>120</v>
      </c>
      <c r="H141" s="21" t="n">
        <f aca="false">IF(OR(F141="",G141=""),"",F141*G141)</f>
        <v>120</v>
      </c>
      <c r="I141" s="35" t="n">
        <f aca="false">IF(C141="","",IFERROR(INDEX(Vendedores!$C$6:$C$25,MATCH(C141,Vendedores!$B$6:$B$25,0)),0))</f>
        <v>0.05</v>
      </c>
      <c r="J141" s="21" t="n">
        <f aca="false">IF(H141="","",H141*I141)</f>
        <v>6</v>
      </c>
    </row>
    <row r="142" customFormat="false" ht="15" hidden="false" customHeight="false" outlineLevel="0" collapsed="false">
      <c r="B142" s="33" t="n">
        <v>46292</v>
      </c>
      <c r="C142" s="26" t="s">
        <v>39</v>
      </c>
      <c r="D142" s="26" t="s">
        <v>53</v>
      </c>
      <c r="E142" s="26" t="s">
        <v>26</v>
      </c>
      <c r="F142" s="34" t="n">
        <v>1</v>
      </c>
      <c r="G142" s="27" t="n">
        <v>1890</v>
      </c>
      <c r="H142" s="21" t="n">
        <f aca="false">IF(OR(F142="",G142=""),"",F142*G142)</f>
        <v>1890</v>
      </c>
      <c r="I142" s="35" t="n">
        <f aca="false">IF(C142="","",IFERROR(INDEX(Vendedores!$C$6:$C$25,MATCH(C142,Vendedores!$B$6:$B$25,0)),0))</f>
        <v>0.05</v>
      </c>
      <c r="J142" s="21" t="n">
        <f aca="false">IF(H142="","",H142*I142)</f>
        <v>94.5</v>
      </c>
    </row>
    <row r="143" customFormat="false" ht="15" hidden="false" customHeight="false" outlineLevel="0" collapsed="false">
      <c r="B143" s="36" t="n">
        <v>46286</v>
      </c>
      <c r="C143" s="30" t="s">
        <v>39</v>
      </c>
      <c r="D143" s="30" t="s">
        <v>53</v>
      </c>
      <c r="E143" s="30" t="s">
        <v>22</v>
      </c>
      <c r="F143" s="37" t="n">
        <v>3</v>
      </c>
      <c r="G143" s="32" t="n">
        <v>1890</v>
      </c>
      <c r="H143" s="21" t="n">
        <f aca="false">IF(OR(F143="",G143=""),"",F143*G143)</f>
        <v>5670</v>
      </c>
      <c r="I143" s="35" t="n">
        <f aca="false">IF(C143="","",IFERROR(INDEX(Vendedores!$C$6:$C$25,MATCH(C143,Vendedores!$B$6:$B$25,0)),0))</f>
        <v>0.05</v>
      </c>
      <c r="J143" s="21" t="n">
        <f aca="false">IF(H143="","",H143*I143)</f>
        <v>283.5</v>
      </c>
    </row>
    <row r="144" customFormat="false" ht="15" hidden="false" customHeight="false" outlineLevel="0" collapsed="false">
      <c r="B144" s="33" t="n">
        <v>46291</v>
      </c>
      <c r="C144" s="26" t="s">
        <v>39</v>
      </c>
      <c r="D144" s="26" t="s">
        <v>50</v>
      </c>
      <c r="E144" s="26" t="s">
        <v>26</v>
      </c>
      <c r="F144" s="34" t="n">
        <v>1</v>
      </c>
      <c r="G144" s="27" t="n">
        <v>1890</v>
      </c>
      <c r="H144" s="21" t="n">
        <f aca="false">IF(OR(F144="",G144=""),"",F144*G144)</f>
        <v>1890</v>
      </c>
      <c r="I144" s="35" t="n">
        <f aca="false">IF(C144="","",IFERROR(INDEX(Vendedores!$C$6:$C$25,MATCH(C144,Vendedores!$B$6:$B$25,0)),0))</f>
        <v>0.05</v>
      </c>
      <c r="J144" s="21" t="n">
        <f aca="false">IF(H144="","",H144*I144)</f>
        <v>94.5</v>
      </c>
    </row>
    <row r="145" customFormat="false" ht="15" hidden="false" customHeight="false" outlineLevel="0" collapsed="false">
      <c r="B145" s="36" t="n">
        <v>46266</v>
      </c>
      <c r="C145" s="30" t="s">
        <v>39</v>
      </c>
      <c r="D145" s="30" t="s">
        <v>49</v>
      </c>
      <c r="E145" s="30" t="s">
        <v>25</v>
      </c>
      <c r="F145" s="37" t="n">
        <v>1</v>
      </c>
      <c r="G145" s="32" t="n">
        <v>180</v>
      </c>
      <c r="H145" s="21" t="n">
        <f aca="false">IF(OR(F145="",G145=""),"",F145*G145)</f>
        <v>180</v>
      </c>
      <c r="I145" s="35" t="n">
        <f aca="false">IF(C145="","",IFERROR(INDEX(Vendedores!$C$6:$C$25,MATCH(C145,Vendedores!$B$6:$B$25,0)),0))</f>
        <v>0.05</v>
      </c>
      <c r="J145" s="21" t="n">
        <f aca="false">IF(H145="","",H145*I145)</f>
        <v>9</v>
      </c>
    </row>
    <row r="146" customFormat="false" ht="15" hidden="false" customHeight="false" outlineLevel="0" collapsed="false">
      <c r="B146" s="33" t="n">
        <v>46282</v>
      </c>
      <c r="C146" s="26" t="s">
        <v>39</v>
      </c>
      <c r="D146" s="26" t="s">
        <v>51</v>
      </c>
      <c r="E146" s="26" t="s">
        <v>26</v>
      </c>
      <c r="F146" s="34" t="n">
        <v>3</v>
      </c>
      <c r="G146" s="27" t="n">
        <v>1890</v>
      </c>
      <c r="H146" s="21" t="n">
        <f aca="false">IF(OR(F146="",G146=""),"",F146*G146)</f>
        <v>5670</v>
      </c>
      <c r="I146" s="35" t="n">
        <f aca="false">IF(C146="","",IFERROR(INDEX(Vendedores!$C$6:$C$25,MATCH(C146,Vendedores!$B$6:$B$25,0)),0))</f>
        <v>0.05</v>
      </c>
      <c r="J146" s="21" t="n">
        <f aca="false">IF(H146="","",H146*I146)</f>
        <v>283.5</v>
      </c>
    </row>
    <row r="147" customFormat="false" ht="15" hidden="false" customHeight="false" outlineLevel="0" collapsed="false">
      <c r="B147" s="36" t="n">
        <v>46302</v>
      </c>
      <c r="C147" s="30" t="s">
        <v>35</v>
      </c>
      <c r="D147" s="30" t="s">
        <v>48</v>
      </c>
      <c r="E147" s="30" t="s">
        <v>23</v>
      </c>
      <c r="F147" s="37" t="n">
        <v>1</v>
      </c>
      <c r="G147" s="32" t="n">
        <v>450</v>
      </c>
      <c r="H147" s="21" t="n">
        <f aca="false">IF(OR(F147="",G147=""),"",F147*G147)</f>
        <v>450</v>
      </c>
      <c r="I147" s="35" t="n">
        <f aca="false">IF(C147="","",IFERROR(INDEX(Vendedores!$C$6:$C$25,MATCH(C147,Vendedores!$B$6:$B$25,0)),0))</f>
        <v>0.05</v>
      </c>
      <c r="J147" s="21" t="n">
        <f aca="false">IF(H147="","",H147*I147)</f>
        <v>22.5</v>
      </c>
    </row>
    <row r="148" customFormat="false" ht="15" hidden="false" customHeight="false" outlineLevel="0" collapsed="false">
      <c r="B148" s="33" t="n">
        <v>46317</v>
      </c>
      <c r="C148" s="26" t="s">
        <v>35</v>
      </c>
      <c r="D148" s="26" t="s">
        <v>50</v>
      </c>
      <c r="E148" s="26" t="s">
        <v>23</v>
      </c>
      <c r="F148" s="34" t="n">
        <v>1</v>
      </c>
      <c r="G148" s="27" t="n">
        <v>450</v>
      </c>
      <c r="H148" s="21" t="n">
        <f aca="false">IF(OR(F148="",G148=""),"",F148*G148)</f>
        <v>450</v>
      </c>
      <c r="I148" s="35" t="n">
        <f aca="false">IF(C148="","",IFERROR(INDEX(Vendedores!$C$6:$C$25,MATCH(C148,Vendedores!$B$6:$B$25,0)),0))</f>
        <v>0.05</v>
      </c>
      <c r="J148" s="21" t="n">
        <f aca="false">IF(H148="","",H148*I148)</f>
        <v>22.5</v>
      </c>
    </row>
    <row r="149" customFormat="false" ht="15" hidden="false" customHeight="false" outlineLevel="0" collapsed="false">
      <c r="B149" s="36" t="n">
        <v>46300</v>
      </c>
      <c r="C149" s="30" t="s">
        <v>35</v>
      </c>
      <c r="D149" s="30" t="s">
        <v>51</v>
      </c>
      <c r="E149" s="30" t="s">
        <v>26</v>
      </c>
      <c r="F149" s="37" t="n">
        <v>1</v>
      </c>
      <c r="G149" s="32" t="n">
        <v>1890</v>
      </c>
      <c r="H149" s="21" t="n">
        <f aca="false">IF(OR(F149="",G149=""),"",F149*G149)</f>
        <v>1890</v>
      </c>
      <c r="I149" s="35" t="n">
        <f aca="false">IF(C149="","",IFERROR(INDEX(Vendedores!$C$6:$C$25,MATCH(C149,Vendedores!$B$6:$B$25,0)),0))</f>
        <v>0.05</v>
      </c>
      <c r="J149" s="21" t="n">
        <f aca="false">IF(H149="","",H149*I149)</f>
        <v>94.5</v>
      </c>
    </row>
    <row r="150" customFormat="false" ht="15" hidden="false" customHeight="false" outlineLevel="0" collapsed="false">
      <c r="B150" s="33" t="n">
        <v>46306</v>
      </c>
      <c r="C150" s="26" t="s">
        <v>35</v>
      </c>
      <c r="D150" s="26" t="s">
        <v>54</v>
      </c>
      <c r="E150" s="26" t="s">
        <v>22</v>
      </c>
      <c r="F150" s="34" t="n">
        <v>1</v>
      </c>
      <c r="G150" s="27" t="n">
        <v>1890</v>
      </c>
      <c r="H150" s="21" t="n">
        <f aca="false">IF(OR(F150="",G150=""),"",F150*G150)</f>
        <v>1890</v>
      </c>
      <c r="I150" s="35" t="n">
        <f aca="false">IF(C150="","",IFERROR(INDEX(Vendedores!$C$6:$C$25,MATCH(C150,Vendedores!$B$6:$B$25,0)),0))</f>
        <v>0.05</v>
      </c>
      <c r="J150" s="21" t="n">
        <f aca="false">IF(H150="","",H150*I150)</f>
        <v>94.5</v>
      </c>
    </row>
    <row r="151" customFormat="false" ht="15" hidden="false" customHeight="false" outlineLevel="0" collapsed="false">
      <c r="B151" s="36" t="n">
        <v>46312</v>
      </c>
      <c r="C151" s="30" t="s">
        <v>35</v>
      </c>
      <c r="D151" s="30" t="s">
        <v>53</v>
      </c>
      <c r="E151" s="30" t="s">
        <v>25</v>
      </c>
      <c r="F151" s="37" t="n">
        <v>2</v>
      </c>
      <c r="G151" s="32" t="n">
        <v>180</v>
      </c>
      <c r="H151" s="21" t="n">
        <f aca="false">IF(OR(F151="",G151=""),"",F151*G151)</f>
        <v>360</v>
      </c>
      <c r="I151" s="35" t="n">
        <f aca="false">IF(C151="","",IFERROR(INDEX(Vendedores!$C$6:$C$25,MATCH(C151,Vendedores!$B$6:$B$25,0)),0))</f>
        <v>0.05</v>
      </c>
      <c r="J151" s="21" t="n">
        <f aca="false">IF(H151="","",H151*I151)</f>
        <v>18</v>
      </c>
    </row>
    <row r="152" customFormat="false" ht="15" hidden="false" customHeight="false" outlineLevel="0" collapsed="false">
      <c r="B152" s="33" t="n">
        <v>46315</v>
      </c>
      <c r="C152" s="26" t="s">
        <v>35</v>
      </c>
      <c r="D152" s="26" t="s">
        <v>53</v>
      </c>
      <c r="E152" s="26" t="s">
        <v>25</v>
      </c>
      <c r="F152" s="34" t="n">
        <v>1</v>
      </c>
      <c r="G152" s="27" t="n">
        <v>180</v>
      </c>
      <c r="H152" s="21" t="n">
        <f aca="false">IF(OR(F152="",G152=""),"",F152*G152)</f>
        <v>180</v>
      </c>
      <c r="I152" s="35" t="n">
        <f aca="false">IF(C152="","",IFERROR(INDEX(Vendedores!$C$6:$C$25,MATCH(C152,Vendedores!$B$6:$B$25,0)),0))</f>
        <v>0.05</v>
      </c>
      <c r="J152" s="21" t="n">
        <f aca="false">IF(H152="","",H152*I152)</f>
        <v>9</v>
      </c>
    </row>
    <row r="153" customFormat="false" ht="15" hidden="false" customHeight="false" outlineLevel="0" collapsed="false">
      <c r="B153" s="36" t="n">
        <v>46323</v>
      </c>
      <c r="C153" s="30" t="s">
        <v>35</v>
      </c>
      <c r="D153" s="30" t="s">
        <v>47</v>
      </c>
      <c r="E153" s="30" t="s">
        <v>22</v>
      </c>
      <c r="F153" s="37" t="n">
        <v>1</v>
      </c>
      <c r="G153" s="32" t="n">
        <v>1890</v>
      </c>
      <c r="H153" s="21" t="n">
        <f aca="false">IF(OR(F153="",G153=""),"",F153*G153)</f>
        <v>1890</v>
      </c>
      <c r="I153" s="35" t="n">
        <f aca="false">IF(C153="","",IFERROR(INDEX(Vendedores!$C$6:$C$25,MATCH(C153,Vendedores!$B$6:$B$25,0)),0))</f>
        <v>0.05</v>
      </c>
      <c r="J153" s="21" t="n">
        <f aca="false">IF(H153="","",H153*I153)</f>
        <v>94.5</v>
      </c>
    </row>
    <row r="154" customFormat="false" ht="15" hidden="false" customHeight="false" outlineLevel="0" collapsed="false">
      <c r="B154" s="33" t="n">
        <v>46310</v>
      </c>
      <c r="C154" s="26" t="s">
        <v>35</v>
      </c>
      <c r="D154" s="26" t="s">
        <v>53</v>
      </c>
      <c r="E154" s="26" t="s">
        <v>23</v>
      </c>
      <c r="F154" s="34" t="n">
        <v>2</v>
      </c>
      <c r="G154" s="27" t="n">
        <v>450</v>
      </c>
      <c r="H154" s="21" t="n">
        <f aca="false">IF(OR(F154="",G154=""),"",F154*G154)</f>
        <v>900</v>
      </c>
      <c r="I154" s="35" t="n">
        <f aca="false">IF(C154="","",IFERROR(INDEX(Vendedores!$C$6:$C$25,MATCH(C154,Vendedores!$B$6:$B$25,0)),0))</f>
        <v>0.05</v>
      </c>
      <c r="J154" s="21" t="n">
        <f aca="false">IF(H154="","",H154*I154)</f>
        <v>45</v>
      </c>
    </row>
    <row r="155" customFormat="false" ht="15" hidden="false" customHeight="false" outlineLevel="0" collapsed="false">
      <c r="B155" s="36" t="n">
        <v>46308</v>
      </c>
      <c r="C155" s="30" t="s">
        <v>35</v>
      </c>
      <c r="D155" s="30" t="s">
        <v>47</v>
      </c>
      <c r="E155" s="30" t="s">
        <v>27</v>
      </c>
      <c r="F155" s="37" t="n">
        <v>1</v>
      </c>
      <c r="G155" s="32" t="n">
        <v>120</v>
      </c>
      <c r="H155" s="21" t="n">
        <f aca="false">IF(OR(F155="",G155=""),"",F155*G155)</f>
        <v>120</v>
      </c>
      <c r="I155" s="35" t="n">
        <f aca="false">IF(C155="","",IFERROR(INDEX(Vendedores!$C$6:$C$25,MATCH(C155,Vendedores!$B$6:$B$25,0)),0))</f>
        <v>0.05</v>
      </c>
      <c r="J155" s="21" t="n">
        <f aca="false">IF(H155="","",H155*I155)</f>
        <v>6</v>
      </c>
    </row>
    <row r="156" customFormat="false" ht="15" hidden="false" customHeight="false" outlineLevel="0" collapsed="false">
      <c r="B156" s="33" t="n">
        <v>46299</v>
      </c>
      <c r="C156" s="26" t="s">
        <v>35</v>
      </c>
      <c r="D156" s="26" t="s">
        <v>49</v>
      </c>
      <c r="E156" s="26" t="s">
        <v>26</v>
      </c>
      <c r="F156" s="34" t="n">
        <v>1</v>
      </c>
      <c r="G156" s="27" t="n">
        <v>1890</v>
      </c>
      <c r="H156" s="21" t="n">
        <f aca="false">IF(OR(F156="",G156=""),"",F156*G156)</f>
        <v>1890</v>
      </c>
      <c r="I156" s="35" t="n">
        <f aca="false">IF(C156="","",IFERROR(INDEX(Vendedores!$C$6:$C$25,MATCH(C156,Vendedores!$B$6:$B$25,0)),0))</f>
        <v>0.05</v>
      </c>
      <c r="J156" s="21" t="n">
        <f aca="false">IF(H156="","",H156*I156)</f>
        <v>94.5</v>
      </c>
    </row>
    <row r="157" customFormat="false" ht="15" hidden="false" customHeight="false" outlineLevel="0" collapsed="false">
      <c r="B157" s="36" t="n">
        <v>46321</v>
      </c>
      <c r="C157" s="30" t="s">
        <v>35</v>
      </c>
      <c r="D157" s="30" t="s">
        <v>54</v>
      </c>
      <c r="E157" s="30" t="s">
        <v>24</v>
      </c>
      <c r="F157" s="37" t="n">
        <v>1</v>
      </c>
      <c r="G157" s="32" t="n">
        <v>2390</v>
      </c>
      <c r="H157" s="21" t="n">
        <f aca="false">IF(OR(F157="",G157=""),"",F157*G157)</f>
        <v>2390</v>
      </c>
      <c r="I157" s="35" t="n">
        <f aca="false">IF(C157="","",IFERROR(INDEX(Vendedores!$C$6:$C$25,MATCH(C157,Vendedores!$B$6:$B$25,0)),0))</f>
        <v>0.05</v>
      </c>
      <c r="J157" s="21" t="n">
        <f aca="false">IF(H157="","",H157*I157)</f>
        <v>119.5</v>
      </c>
    </row>
    <row r="158" customFormat="false" ht="15" hidden="false" customHeight="false" outlineLevel="0" collapsed="false">
      <c r="B158" s="33" t="n">
        <v>46302</v>
      </c>
      <c r="C158" s="26" t="s">
        <v>35</v>
      </c>
      <c r="D158" s="26" t="s">
        <v>53</v>
      </c>
      <c r="E158" s="26" t="s">
        <v>26</v>
      </c>
      <c r="F158" s="34" t="n">
        <v>3</v>
      </c>
      <c r="G158" s="27" t="n">
        <v>1890</v>
      </c>
      <c r="H158" s="21" t="n">
        <f aca="false">IF(OR(F158="",G158=""),"",F158*G158)</f>
        <v>5670</v>
      </c>
      <c r="I158" s="35" t="n">
        <f aca="false">IF(C158="","",IFERROR(INDEX(Vendedores!$C$6:$C$25,MATCH(C158,Vendedores!$B$6:$B$25,0)),0))</f>
        <v>0.05</v>
      </c>
      <c r="J158" s="21" t="n">
        <f aca="false">IF(H158="","",H158*I158)</f>
        <v>283.5</v>
      </c>
    </row>
    <row r="159" customFormat="false" ht="15" hidden="false" customHeight="false" outlineLevel="0" collapsed="false">
      <c r="B159" s="36" t="n">
        <v>46299</v>
      </c>
      <c r="C159" s="30" t="s">
        <v>35</v>
      </c>
      <c r="D159" s="30" t="s">
        <v>48</v>
      </c>
      <c r="E159" s="30" t="s">
        <v>24</v>
      </c>
      <c r="F159" s="37" t="n">
        <v>1</v>
      </c>
      <c r="G159" s="32" t="n">
        <v>2390</v>
      </c>
      <c r="H159" s="21" t="n">
        <f aca="false">IF(OR(F159="",G159=""),"",F159*G159)</f>
        <v>2390</v>
      </c>
      <c r="I159" s="35" t="n">
        <f aca="false">IF(C159="","",IFERROR(INDEX(Vendedores!$C$6:$C$25,MATCH(C159,Vendedores!$B$6:$B$25,0)),0))</f>
        <v>0.05</v>
      </c>
      <c r="J159" s="21" t="n">
        <f aca="false">IF(H159="","",H159*I159)</f>
        <v>119.5</v>
      </c>
    </row>
    <row r="160" customFormat="false" ht="15" hidden="false" customHeight="false" outlineLevel="0" collapsed="false">
      <c r="B160" s="33" t="n">
        <v>46306</v>
      </c>
      <c r="C160" s="26" t="s">
        <v>35</v>
      </c>
      <c r="D160" s="26" t="s">
        <v>53</v>
      </c>
      <c r="E160" s="26" t="s">
        <v>25</v>
      </c>
      <c r="F160" s="34" t="n">
        <v>1</v>
      </c>
      <c r="G160" s="27" t="n">
        <v>180</v>
      </c>
      <c r="H160" s="21" t="n">
        <f aca="false">IF(OR(F160="",G160=""),"",F160*G160)</f>
        <v>180</v>
      </c>
      <c r="I160" s="35" t="n">
        <f aca="false">IF(C160="","",IFERROR(INDEX(Vendedores!$C$6:$C$25,MATCH(C160,Vendedores!$B$6:$B$25,0)),0))</f>
        <v>0.05</v>
      </c>
      <c r="J160" s="21" t="n">
        <f aca="false">IF(H160="","",H160*I160)</f>
        <v>9</v>
      </c>
    </row>
    <row r="161" customFormat="false" ht="15" hidden="false" customHeight="false" outlineLevel="0" collapsed="false">
      <c r="B161" s="36" t="n">
        <v>46308</v>
      </c>
      <c r="C161" s="30" t="s">
        <v>35</v>
      </c>
      <c r="D161" s="30" t="s">
        <v>47</v>
      </c>
      <c r="E161" s="30" t="s">
        <v>25</v>
      </c>
      <c r="F161" s="37" t="n">
        <v>1</v>
      </c>
      <c r="G161" s="32" t="n">
        <v>180</v>
      </c>
      <c r="H161" s="21" t="n">
        <f aca="false">IF(OR(F161="",G161=""),"",F161*G161)</f>
        <v>180</v>
      </c>
      <c r="I161" s="35" t="n">
        <f aca="false">IF(C161="","",IFERROR(INDEX(Vendedores!$C$6:$C$25,MATCH(C161,Vendedores!$B$6:$B$25,0)),0))</f>
        <v>0.05</v>
      </c>
      <c r="J161" s="21" t="n">
        <f aca="false">IF(H161="","",H161*I161)</f>
        <v>9</v>
      </c>
    </row>
    <row r="162" customFormat="false" ht="15" hidden="false" customHeight="false" outlineLevel="0" collapsed="false">
      <c r="B162" s="33" t="n">
        <v>46298</v>
      </c>
      <c r="C162" s="26" t="s">
        <v>35</v>
      </c>
      <c r="D162" s="26" t="s">
        <v>53</v>
      </c>
      <c r="E162" s="26" t="s">
        <v>27</v>
      </c>
      <c r="F162" s="34" t="n">
        <v>1</v>
      </c>
      <c r="G162" s="27" t="n">
        <v>120</v>
      </c>
      <c r="H162" s="21" t="n">
        <f aca="false">IF(OR(F162="",G162=""),"",F162*G162)</f>
        <v>120</v>
      </c>
      <c r="I162" s="35" t="n">
        <f aca="false">IF(C162="","",IFERROR(INDEX(Vendedores!$C$6:$C$25,MATCH(C162,Vendedores!$B$6:$B$25,0)),0))</f>
        <v>0.05</v>
      </c>
      <c r="J162" s="21" t="n">
        <f aca="false">IF(H162="","",H162*I162)</f>
        <v>6</v>
      </c>
    </row>
    <row r="163" customFormat="false" ht="15" hidden="false" customHeight="false" outlineLevel="0" collapsed="false">
      <c r="B163" s="36" t="n">
        <v>46299</v>
      </c>
      <c r="C163" s="30" t="s">
        <v>35</v>
      </c>
      <c r="D163" s="30" t="s">
        <v>49</v>
      </c>
      <c r="E163" s="30" t="s">
        <v>24</v>
      </c>
      <c r="F163" s="37" t="n">
        <v>2</v>
      </c>
      <c r="G163" s="32" t="n">
        <v>2390</v>
      </c>
      <c r="H163" s="21" t="n">
        <f aca="false">IF(OR(F163="",G163=""),"",F163*G163)</f>
        <v>4780</v>
      </c>
      <c r="I163" s="35" t="n">
        <f aca="false">IF(C163="","",IFERROR(INDEX(Vendedores!$C$6:$C$25,MATCH(C163,Vendedores!$B$6:$B$25,0)),0))</f>
        <v>0.05</v>
      </c>
      <c r="J163" s="21" t="n">
        <f aca="false">IF(H163="","",H163*I163)</f>
        <v>239</v>
      </c>
    </row>
    <row r="164" customFormat="false" ht="15" hidden="false" customHeight="false" outlineLevel="0" collapsed="false">
      <c r="B164" s="33" t="n">
        <v>46297</v>
      </c>
      <c r="C164" s="26" t="s">
        <v>35</v>
      </c>
      <c r="D164" s="26" t="s">
        <v>47</v>
      </c>
      <c r="E164" s="26" t="s">
        <v>24</v>
      </c>
      <c r="F164" s="34" t="n">
        <v>3</v>
      </c>
      <c r="G164" s="27" t="n">
        <v>2390</v>
      </c>
      <c r="H164" s="21" t="n">
        <f aca="false">IF(OR(F164="",G164=""),"",F164*G164)</f>
        <v>7170</v>
      </c>
      <c r="I164" s="35" t="n">
        <f aca="false">IF(C164="","",IFERROR(INDEX(Vendedores!$C$6:$C$25,MATCH(C164,Vendedores!$B$6:$B$25,0)),0))</f>
        <v>0.05</v>
      </c>
      <c r="J164" s="21" t="n">
        <f aca="false">IF(H164="","",H164*I164)</f>
        <v>358.5</v>
      </c>
    </row>
    <row r="165" customFormat="false" ht="15" hidden="false" customHeight="false" outlineLevel="0" collapsed="false">
      <c r="B165" s="36" t="n">
        <v>46306</v>
      </c>
      <c r="C165" s="30" t="s">
        <v>36</v>
      </c>
      <c r="D165" s="30" t="s">
        <v>47</v>
      </c>
      <c r="E165" s="30" t="s">
        <v>27</v>
      </c>
      <c r="F165" s="37" t="n">
        <v>1</v>
      </c>
      <c r="G165" s="32" t="n">
        <v>120</v>
      </c>
      <c r="H165" s="21" t="n">
        <f aca="false">IF(OR(F165="",G165=""),"",F165*G165)</f>
        <v>120</v>
      </c>
      <c r="I165" s="35" t="n">
        <f aca="false">IF(C165="","",IFERROR(INDEX(Vendedores!$C$6:$C$25,MATCH(C165,Vendedores!$B$6:$B$25,0)),0))</f>
        <v>0.05</v>
      </c>
      <c r="J165" s="21" t="n">
        <f aca="false">IF(H165="","",H165*I165)</f>
        <v>6</v>
      </c>
    </row>
    <row r="166" customFormat="false" ht="15" hidden="false" customHeight="false" outlineLevel="0" collapsed="false">
      <c r="B166" s="33" t="n">
        <v>46314</v>
      </c>
      <c r="C166" s="26" t="s">
        <v>36</v>
      </c>
      <c r="D166" s="26" t="s">
        <v>48</v>
      </c>
      <c r="E166" s="26" t="s">
        <v>27</v>
      </c>
      <c r="F166" s="34" t="n">
        <v>2</v>
      </c>
      <c r="G166" s="27" t="n">
        <v>120</v>
      </c>
      <c r="H166" s="21" t="n">
        <f aca="false">IF(OR(F166="",G166=""),"",F166*G166)</f>
        <v>240</v>
      </c>
      <c r="I166" s="35" t="n">
        <f aca="false">IF(C166="","",IFERROR(INDEX(Vendedores!$C$6:$C$25,MATCH(C166,Vendedores!$B$6:$B$25,0)),0))</f>
        <v>0.05</v>
      </c>
      <c r="J166" s="21" t="n">
        <f aca="false">IF(H166="","",H166*I166)</f>
        <v>12</v>
      </c>
    </row>
    <row r="167" customFormat="false" ht="15" hidden="false" customHeight="false" outlineLevel="0" collapsed="false">
      <c r="B167" s="36" t="n">
        <v>46308</v>
      </c>
      <c r="C167" s="30" t="s">
        <v>36</v>
      </c>
      <c r="D167" s="30" t="s">
        <v>51</v>
      </c>
      <c r="E167" s="30" t="s">
        <v>26</v>
      </c>
      <c r="F167" s="37" t="n">
        <v>1</v>
      </c>
      <c r="G167" s="32" t="n">
        <v>1890</v>
      </c>
      <c r="H167" s="21" t="n">
        <f aca="false">IF(OR(F167="",G167=""),"",F167*G167)</f>
        <v>1890</v>
      </c>
      <c r="I167" s="35" t="n">
        <f aca="false">IF(C167="","",IFERROR(INDEX(Vendedores!$C$6:$C$25,MATCH(C167,Vendedores!$B$6:$B$25,0)),0))</f>
        <v>0.05</v>
      </c>
      <c r="J167" s="21" t="n">
        <f aca="false">IF(H167="","",H167*I167)</f>
        <v>94.5</v>
      </c>
    </row>
    <row r="168" customFormat="false" ht="15" hidden="false" customHeight="false" outlineLevel="0" collapsed="false">
      <c r="B168" s="33" t="n">
        <v>46318</v>
      </c>
      <c r="C168" s="26" t="s">
        <v>36</v>
      </c>
      <c r="D168" s="26" t="s">
        <v>50</v>
      </c>
      <c r="E168" s="26" t="s">
        <v>27</v>
      </c>
      <c r="F168" s="34" t="n">
        <v>1</v>
      </c>
      <c r="G168" s="27" t="n">
        <v>120</v>
      </c>
      <c r="H168" s="21" t="n">
        <f aca="false">IF(OR(F168="",G168=""),"",F168*G168)</f>
        <v>120</v>
      </c>
      <c r="I168" s="35" t="n">
        <f aca="false">IF(C168="","",IFERROR(INDEX(Vendedores!$C$6:$C$25,MATCH(C168,Vendedores!$B$6:$B$25,0)),0))</f>
        <v>0.05</v>
      </c>
      <c r="J168" s="21" t="n">
        <f aca="false">IF(H168="","",H168*I168)</f>
        <v>6</v>
      </c>
    </row>
    <row r="169" customFormat="false" ht="15" hidden="false" customHeight="false" outlineLevel="0" collapsed="false">
      <c r="B169" s="36" t="n">
        <v>46296</v>
      </c>
      <c r="C169" s="30" t="s">
        <v>36</v>
      </c>
      <c r="D169" s="30" t="s">
        <v>50</v>
      </c>
      <c r="E169" s="30" t="s">
        <v>25</v>
      </c>
      <c r="F169" s="37" t="n">
        <v>3</v>
      </c>
      <c r="G169" s="32" t="n">
        <v>180</v>
      </c>
      <c r="H169" s="21" t="n">
        <f aca="false">IF(OR(F169="",G169=""),"",F169*G169)</f>
        <v>540</v>
      </c>
      <c r="I169" s="35" t="n">
        <f aca="false">IF(C169="","",IFERROR(INDEX(Vendedores!$C$6:$C$25,MATCH(C169,Vendedores!$B$6:$B$25,0)),0))</f>
        <v>0.05</v>
      </c>
      <c r="J169" s="21" t="n">
        <f aca="false">IF(H169="","",H169*I169)</f>
        <v>27</v>
      </c>
    </row>
    <row r="170" customFormat="false" ht="15" hidden="false" customHeight="false" outlineLevel="0" collapsed="false">
      <c r="B170" s="33" t="n">
        <v>46319</v>
      </c>
      <c r="C170" s="26" t="s">
        <v>36</v>
      </c>
      <c r="D170" s="26" t="s">
        <v>47</v>
      </c>
      <c r="E170" s="26" t="s">
        <v>26</v>
      </c>
      <c r="F170" s="34" t="n">
        <v>1</v>
      </c>
      <c r="G170" s="27" t="n">
        <v>1890</v>
      </c>
      <c r="H170" s="21" t="n">
        <f aca="false">IF(OR(F170="",G170=""),"",F170*G170)</f>
        <v>1890</v>
      </c>
      <c r="I170" s="35" t="n">
        <f aca="false">IF(C170="","",IFERROR(INDEX(Vendedores!$C$6:$C$25,MATCH(C170,Vendedores!$B$6:$B$25,0)),0))</f>
        <v>0.05</v>
      </c>
      <c r="J170" s="21" t="n">
        <f aca="false">IF(H170="","",H170*I170)</f>
        <v>94.5</v>
      </c>
    </row>
    <row r="171" customFormat="false" ht="15" hidden="false" customHeight="false" outlineLevel="0" collapsed="false">
      <c r="B171" s="36" t="n">
        <v>46308</v>
      </c>
      <c r="C171" s="30" t="s">
        <v>36</v>
      </c>
      <c r="D171" s="30" t="s">
        <v>49</v>
      </c>
      <c r="E171" s="30" t="s">
        <v>24</v>
      </c>
      <c r="F171" s="37" t="n">
        <v>2</v>
      </c>
      <c r="G171" s="32" t="n">
        <v>2390</v>
      </c>
      <c r="H171" s="21" t="n">
        <f aca="false">IF(OR(F171="",G171=""),"",F171*G171)</f>
        <v>4780</v>
      </c>
      <c r="I171" s="35" t="n">
        <f aca="false">IF(C171="","",IFERROR(INDEX(Vendedores!$C$6:$C$25,MATCH(C171,Vendedores!$B$6:$B$25,0)),0))</f>
        <v>0.05</v>
      </c>
      <c r="J171" s="21" t="n">
        <f aca="false">IF(H171="","",H171*I171)</f>
        <v>239</v>
      </c>
    </row>
    <row r="172" customFormat="false" ht="15" hidden="false" customHeight="false" outlineLevel="0" collapsed="false">
      <c r="B172" s="33" t="n">
        <v>46296</v>
      </c>
      <c r="C172" s="26" t="s">
        <v>36</v>
      </c>
      <c r="D172" s="26" t="s">
        <v>50</v>
      </c>
      <c r="E172" s="26" t="s">
        <v>23</v>
      </c>
      <c r="F172" s="34" t="n">
        <v>2</v>
      </c>
      <c r="G172" s="27" t="n">
        <v>450</v>
      </c>
      <c r="H172" s="21" t="n">
        <f aca="false">IF(OR(F172="",G172=""),"",F172*G172)</f>
        <v>900</v>
      </c>
      <c r="I172" s="35" t="n">
        <f aca="false">IF(C172="","",IFERROR(INDEX(Vendedores!$C$6:$C$25,MATCH(C172,Vendedores!$B$6:$B$25,0)),0))</f>
        <v>0.05</v>
      </c>
      <c r="J172" s="21" t="n">
        <f aca="false">IF(H172="","",H172*I172)</f>
        <v>45</v>
      </c>
    </row>
    <row r="173" customFormat="false" ht="15" hidden="false" customHeight="false" outlineLevel="0" collapsed="false">
      <c r="B173" s="36" t="n">
        <v>46304</v>
      </c>
      <c r="C173" s="30" t="s">
        <v>36</v>
      </c>
      <c r="D173" s="30" t="s">
        <v>53</v>
      </c>
      <c r="E173" s="30" t="s">
        <v>24</v>
      </c>
      <c r="F173" s="37" t="n">
        <v>1</v>
      </c>
      <c r="G173" s="32" t="n">
        <v>2390</v>
      </c>
      <c r="H173" s="21" t="n">
        <f aca="false">IF(OR(F173="",G173=""),"",F173*G173)</f>
        <v>2390</v>
      </c>
      <c r="I173" s="35" t="n">
        <f aca="false">IF(C173="","",IFERROR(INDEX(Vendedores!$C$6:$C$25,MATCH(C173,Vendedores!$B$6:$B$25,0)),0))</f>
        <v>0.05</v>
      </c>
      <c r="J173" s="21" t="n">
        <f aca="false">IF(H173="","",H173*I173)</f>
        <v>119.5</v>
      </c>
    </row>
    <row r="174" customFormat="false" ht="15" hidden="false" customHeight="false" outlineLevel="0" collapsed="false">
      <c r="B174" s="33" t="n">
        <v>46312</v>
      </c>
      <c r="C174" s="26" t="s">
        <v>36</v>
      </c>
      <c r="D174" s="26" t="s">
        <v>54</v>
      </c>
      <c r="E174" s="26" t="s">
        <v>26</v>
      </c>
      <c r="F174" s="34" t="n">
        <v>3</v>
      </c>
      <c r="G174" s="27" t="n">
        <v>1890</v>
      </c>
      <c r="H174" s="21" t="n">
        <f aca="false">IF(OR(F174="",G174=""),"",F174*G174)</f>
        <v>5670</v>
      </c>
      <c r="I174" s="35" t="n">
        <f aca="false">IF(C174="","",IFERROR(INDEX(Vendedores!$C$6:$C$25,MATCH(C174,Vendedores!$B$6:$B$25,0)),0))</f>
        <v>0.05</v>
      </c>
      <c r="J174" s="21" t="n">
        <f aca="false">IF(H174="","",H174*I174)</f>
        <v>283.5</v>
      </c>
    </row>
    <row r="175" customFormat="false" ht="15" hidden="false" customHeight="false" outlineLevel="0" collapsed="false">
      <c r="B175" s="36" t="n">
        <v>46323</v>
      </c>
      <c r="C175" s="30" t="s">
        <v>36</v>
      </c>
      <c r="D175" s="30" t="s">
        <v>50</v>
      </c>
      <c r="E175" s="30" t="s">
        <v>26</v>
      </c>
      <c r="F175" s="37" t="n">
        <v>3</v>
      </c>
      <c r="G175" s="32" t="n">
        <v>1890</v>
      </c>
      <c r="H175" s="21" t="n">
        <f aca="false">IF(OR(F175="",G175=""),"",F175*G175)</f>
        <v>5670</v>
      </c>
      <c r="I175" s="35" t="n">
        <f aca="false">IF(C175="","",IFERROR(INDEX(Vendedores!$C$6:$C$25,MATCH(C175,Vendedores!$B$6:$B$25,0)),0))</f>
        <v>0.05</v>
      </c>
      <c r="J175" s="21" t="n">
        <f aca="false">IF(H175="","",H175*I175)</f>
        <v>283.5</v>
      </c>
    </row>
    <row r="176" customFormat="false" ht="15" hidden="false" customHeight="false" outlineLevel="0" collapsed="false">
      <c r="B176" s="33" t="n">
        <v>46313</v>
      </c>
      <c r="C176" s="26" t="s">
        <v>37</v>
      </c>
      <c r="D176" s="26" t="s">
        <v>49</v>
      </c>
      <c r="E176" s="26" t="s">
        <v>27</v>
      </c>
      <c r="F176" s="34" t="n">
        <v>1</v>
      </c>
      <c r="G176" s="27" t="n">
        <v>120</v>
      </c>
      <c r="H176" s="21" t="n">
        <f aca="false">IF(OR(F176="",G176=""),"",F176*G176)</f>
        <v>120</v>
      </c>
      <c r="I176" s="35" t="n">
        <f aca="false">IF(C176="","",IFERROR(INDEX(Vendedores!$C$6:$C$25,MATCH(C176,Vendedores!$B$6:$B$25,0)),0))</f>
        <v>0.06</v>
      </c>
      <c r="J176" s="21" t="n">
        <f aca="false">IF(H176="","",H176*I176)</f>
        <v>7.2</v>
      </c>
    </row>
    <row r="177" customFormat="false" ht="15" hidden="false" customHeight="false" outlineLevel="0" collapsed="false">
      <c r="B177" s="36" t="n">
        <v>46308</v>
      </c>
      <c r="C177" s="30" t="s">
        <v>37</v>
      </c>
      <c r="D177" s="30" t="s">
        <v>51</v>
      </c>
      <c r="E177" s="30" t="s">
        <v>25</v>
      </c>
      <c r="F177" s="37" t="n">
        <v>1</v>
      </c>
      <c r="G177" s="32" t="n">
        <v>180</v>
      </c>
      <c r="H177" s="21" t="n">
        <f aca="false">IF(OR(F177="",G177=""),"",F177*G177)</f>
        <v>180</v>
      </c>
      <c r="I177" s="35" t="n">
        <f aca="false">IF(C177="","",IFERROR(INDEX(Vendedores!$C$6:$C$25,MATCH(C177,Vendedores!$B$6:$B$25,0)),0))</f>
        <v>0.06</v>
      </c>
      <c r="J177" s="21" t="n">
        <f aca="false">IF(H177="","",H177*I177)</f>
        <v>10.8</v>
      </c>
    </row>
    <row r="178" customFormat="false" ht="15" hidden="false" customHeight="false" outlineLevel="0" collapsed="false">
      <c r="B178" s="33" t="n">
        <v>46313</v>
      </c>
      <c r="C178" s="26" t="s">
        <v>37</v>
      </c>
      <c r="D178" s="26" t="s">
        <v>49</v>
      </c>
      <c r="E178" s="26" t="s">
        <v>23</v>
      </c>
      <c r="F178" s="34" t="n">
        <v>2</v>
      </c>
      <c r="G178" s="27" t="n">
        <v>450</v>
      </c>
      <c r="H178" s="21" t="n">
        <f aca="false">IF(OR(F178="",G178=""),"",F178*G178)</f>
        <v>900</v>
      </c>
      <c r="I178" s="35" t="n">
        <f aca="false">IF(C178="","",IFERROR(INDEX(Vendedores!$C$6:$C$25,MATCH(C178,Vendedores!$B$6:$B$25,0)),0))</f>
        <v>0.06</v>
      </c>
      <c r="J178" s="21" t="n">
        <f aca="false">IF(H178="","",H178*I178)</f>
        <v>54</v>
      </c>
    </row>
    <row r="179" customFormat="false" ht="15" hidden="false" customHeight="false" outlineLevel="0" collapsed="false">
      <c r="B179" s="36" t="n">
        <v>46309</v>
      </c>
      <c r="C179" s="30" t="s">
        <v>37</v>
      </c>
      <c r="D179" s="30" t="s">
        <v>52</v>
      </c>
      <c r="E179" s="30" t="s">
        <v>25</v>
      </c>
      <c r="F179" s="37" t="n">
        <v>2</v>
      </c>
      <c r="G179" s="32" t="n">
        <v>180</v>
      </c>
      <c r="H179" s="21" t="n">
        <f aca="false">IF(OR(F179="",G179=""),"",F179*G179)</f>
        <v>360</v>
      </c>
      <c r="I179" s="35" t="n">
        <f aca="false">IF(C179="","",IFERROR(INDEX(Vendedores!$C$6:$C$25,MATCH(C179,Vendedores!$B$6:$B$25,0)),0))</f>
        <v>0.06</v>
      </c>
      <c r="J179" s="21" t="n">
        <f aca="false">IF(H179="","",H179*I179)</f>
        <v>21.6</v>
      </c>
    </row>
    <row r="180" customFormat="false" ht="15" hidden="false" customHeight="false" outlineLevel="0" collapsed="false">
      <c r="B180" s="33" t="n">
        <v>46315</v>
      </c>
      <c r="C180" s="26" t="s">
        <v>37</v>
      </c>
      <c r="D180" s="26" t="s">
        <v>52</v>
      </c>
      <c r="E180" s="26" t="s">
        <v>26</v>
      </c>
      <c r="F180" s="34" t="n">
        <v>2</v>
      </c>
      <c r="G180" s="27" t="n">
        <v>1890</v>
      </c>
      <c r="H180" s="21" t="n">
        <f aca="false">IF(OR(F180="",G180=""),"",F180*G180)</f>
        <v>3780</v>
      </c>
      <c r="I180" s="35" t="n">
        <f aca="false">IF(C180="","",IFERROR(INDEX(Vendedores!$C$6:$C$25,MATCH(C180,Vendedores!$B$6:$B$25,0)),0))</f>
        <v>0.06</v>
      </c>
      <c r="J180" s="21" t="n">
        <f aca="false">IF(H180="","",H180*I180)</f>
        <v>226.8</v>
      </c>
    </row>
    <row r="181" customFormat="false" ht="15" hidden="false" customHeight="false" outlineLevel="0" collapsed="false">
      <c r="B181" s="36" t="n">
        <v>46305</v>
      </c>
      <c r="C181" s="30" t="s">
        <v>37</v>
      </c>
      <c r="D181" s="30" t="s">
        <v>51</v>
      </c>
      <c r="E181" s="30" t="s">
        <v>24</v>
      </c>
      <c r="F181" s="37" t="n">
        <v>3</v>
      </c>
      <c r="G181" s="32" t="n">
        <v>2390</v>
      </c>
      <c r="H181" s="21" t="n">
        <f aca="false">IF(OR(F181="",G181=""),"",F181*G181)</f>
        <v>7170</v>
      </c>
      <c r="I181" s="35" t="n">
        <f aca="false">IF(C181="","",IFERROR(INDEX(Vendedores!$C$6:$C$25,MATCH(C181,Vendedores!$B$6:$B$25,0)),0))</f>
        <v>0.06</v>
      </c>
      <c r="J181" s="21" t="n">
        <f aca="false">IF(H181="","",H181*I181)</f>
        <v>430.2</v>
      </c>
    </row>
    <row r="182" customFormat="false" ht="15" hidden="false" customHeight="false" outlineLevel="0" collapsed="false">
      <c r="B182" s="33" t="n">
        <v>46313</v>
      </c>
      <c r="C182" s="26" t="s">
        <v>37</v>
      </c>
      <c r="D182" s="26" t="s">
        <v>52</v>
      </c>
      <c r="E182" s="26" t="s">
        <v>27</v>
      </c>
      <c r="F182" s="34" t="n">
        <v>1</v>
      </c>
      <c r="G182" s="27" t="n">
        <v>120</v>
      </c>
      <c r="H182" s="21" t="n">
        <f aca="false">IF(OR(F182="",G182=""),"",F182*G182)</f>
        <v>120</v>
      </c>
      <c r="I182" s="35" t="n">
        <f aca="false">IF(C182="","",IFERROR(INDEX(Vendedores!$C$6:$C$25,MATCH(C182,Vendedores!$B$6:$B$25,0)),0))</f>
        <v>0.06</v>
      </c>
      <c r="J182" s="21" t="n">
        <f aca="false">IF(H182="","",H182*I182)</f>
        <v>7.2</v>
      </c>
    </row>
    <row r="183" customFormat="false" ht="15" hidden="false" customHeight="false" outlineLevel="0" collapsed="false">
      <c r="B183" s="36" t="n">
        <v>46296</v>
      </c>
      <c r="C183" s="30" t="s">
        <v>37</v>
      </c>
      <c r="D183" s="30" t="s">
        <v>49</v>
      </c>
      <c r="E183" s="30" t="s">
        <v>27</v>
      </c>
      <c r="F183" s="37" t="n">
        <v>1</v>
      </c>
      <c r="G183" s="32" t="n">
        <v>120</v>
      </c>
      <c r="H183" s="21" t="n">
        <f aca="false">IF(OR(F183="",G183=""),"",F183*G183)</f>
        <v>120</v>
      </c>
      <c r="I183" s="35" t="n">
        <f aca="false">IF(C183="","",IFERROR(INDEX(Vendedores!$C$6:$C$25,MATCH(C183,Vendedores!$B$6:$B$25,0)),0))</f>
        <v>0.06</v>
      </c>
      <c r="J183" s="21" t="n">
        <f aca="false">IF(H183="","",H183*I183)</f>
        <v>7.2</v>
      </c>
    </row>
    <row r="184" customFormat="false" ht="15" hidden="false" customHeight="false" outlineLevel="0" collapsed="false">
      <c r="B184" s="33" t="n">
        <v>46297</v>
      </c>
      <c r="C184" s="26" t="s">
        <v>37</v>
      </c>
      <c r="D184" s="26" t="s">
        <v>48</v>
      </c>
      <c r="E184" s="26" t="s">
        <v>23</v>
      </c>
      <c r="F184" s="34" t="n">
        <v>3</v>
      </c>
      <c r="G184" s="27" t="n">
        <v>450</v>
      </c>
      <c r="H184" s="21" t="n">
        <f aca="false">IF(OR(F184="",G184=""),"",F184*G184)</f>
        <v>1350</v>
      </c>
      <c r="I184" s="35" t="n">
        <f aca="false">IF(C184="","",IFERROR(INDEX(Vendedores!$C$6:$C$25,MATCH(C184,Vendedores!$B$6:$B$25,0)),0))</f>
        <v>0.06</v>
      </c>
      <c r="J184" s="21" t="n">
        <f aca="false">IF(H184="","",H184*I184)</f>
        <v>81</v>
      </c>
    </row>
    <row r="185" customFormat="false" ht="15" hidden="false" customHeight="false" outlineLevel="0" collapsed="false">
      <c r="B185" s="36" t="n">
        <v>46297</v>
      </c>
      <c r="C185" s="30" t="s">
        <v>37</v>
      </c>
      <c r="D185" s="30" t="s">
        <v>53</v>
      </c>
      <c r="E185" s="30" t="s">
        <v>25</v>
      </c>
      <c r="F185" s="37" t="n">
        <v>2</v>
      </c>
      <c r="G185" s="32" t="n">
        <v>180</v>
      </c>
      <c r="H185" s="21" t="n">
        <f aca="false">IF(OR(F185="",G185=""),"",F185*G185)</f>
        <v>360</v>
      </c>
      <c r="I185" s="35" t="n">
        <f aca="false">IF(C185="","",IFERROR(INDEX(Vendedores!$C$6:$C$25,MATCH(C185,Vendedores!$B$6:$B$25,0)),0))</f>
        <v>0.06</v>
      </c>
      <c r="J185" s="21" t="n">
        <f aca="false">IF(H185="","",H185*I185)</f>
        <v>21.6</v>
      </c>
    </row>
    <row r="186" customFormat="false" ht="15" hidden="false" customHeight="false" outlineLevel="0" collapsed="false">
      <c r="B186" s="33" t="n">
        <v>46297</v>
      </c>
      <c r="C186" s="26" t="s">
        <v>37</v>
      </c>
      <c r="D186" s="26" t="s">
        <v>53</v>
      </c>
      <c r="E186" s="26" t="s">
        <v>27</v>
      </c>
      <c r="F186" s="34" t="n">
        <v>2</v>
      </c>
      <c r="G186" s="27" t="n">
        <v>120</v>
      </c>
      <c r="H186" s="21" t="n">
        <f aca="false">IF(OR(F186="",G186=""),"",F186*G186)</f>
        <v>240</v>
      </c>
      <c r="I186" s="35" t="n">
        <f aca="false">IF(C186="","",IFERROR(INDEX(Vendedores!$C$6:$C$25,MATCH(C186,Vendedores!$B$6:$B$25,0)),0))</f>
        <v>0.06</v>
      </c>
      <c r="J186" s="21" t="n">
        <f aca="false">IF(H186="","",H186*I186)</f>
        <v>14.4</v>
      </c>
    </row>
    <row r="187" customFormat="false" ht="15" hidden="false" customHeight="false" outlineLevel="0" collapsed="false">
      <c r="B187" s="36" t="n">
        <v>46309</v>
      </c>
      <c r="C187" s="30" t="s">
        <v>37</v>
      </c>
      <c r="D187" s="30" t="s">
        <v>51</v>
      </c>
      <c r="E187" s="30" t="s">
        <v>22</v>
      </c>
      <c r="F187" s="37" t="n">
        <v>1</v>
      </c>
      <c r="G187" s="32" t="n">
        <v>1890</v>
      </c>
      <c r="H187" s="21" t="n">
        <f aca="false">IF(OR(F187="",G187=""),"",F187*G187)</f>
        <v>1890</v>
      </c>
      <c r="I187" s="35" t="n">
        <f aca="false">IF(C187="","",IFERROR(INDEX(Vendedores!$C$6:$C$25,MATCH(C187,Vendedores!$B$6:$B$25,0)),0))</f>
        <v>0.06</v>
      </c>
      <c r="J187" s="21" t="n">
        <f aca="false">IF(H187="","",H187*I187)</f>
        <v>113.4</v>
      </c>
    </row>
    <row r="188" customFormat="false" ht="15" hidden="false" customHeight="false" outlineLevel="0" collapsed="false">
      <c r="B188" s="33" t="n">
        <v>46297</v>
      </c>
      <c r="C188" s="26" t="s">
        <v>37</v>
      </c>
      <c r="D188" s="26" t="s">
        <v>50</v>
      </c>
      <c r="E188" s="26" t="s">
        <v>24</v>
      </c>
      <c r="F188" s="34" t="n">
        <v>1</v>
      </c>
      <c r="G188" s="27" t="n">
        <v>2390</v>
      </c>
      <c r="H188" s="21" t="n">
        <f aca="false">IF(OR(F188="",G188=""),"",F188*G188)</f>
        <v>2390</v>
      </c>
      <c r="I188" s="35" t="n">
        <f aca="false">IF(C188="","",IFERROR(INDEX(Vendedores!$C$6:$C$25,MATCH(C188,Vendedores!$B$6:$B$25,0)),0))</f>
        <v>0.06</v>
      </c>
      <c r="J188" s="21" t="n">
        <f aca="false">IF(H188="","",H188*I188)</f>
        <v>143.4</v>
      </c>
    </row>
    <row r="189" customFormat="false" ht="15" hidden="false" customHeight="false" outlineLevel="0" collapsed="false">
      <c r="B189" s="36" t="n">
        <v>46300</v>
      </c>
      <c r="C189" s="30" t="s">
        <v>37</v>
      </c>
      <c r="D189" s="30" t="s">
        <v>47</v>
      </c>
      <c r="E189" s="30" t="s">
        <v>27</v>
      </c>
      <c r="F189" s="37" t="n">
        <v>2</v>
      </c>
      <c r="G189" s="32" t="n">
        <v>120</v>
      </c>
      <c r="H189" s="21" t="n">
        <f aca="false">IF(OR(F189="",G189=""),"",F189*G189)</f>
        <v>240</v>
      </c>
      <c r="I189" s="35" t="n">
        <f aca="false">IF(C189="","",IFERROR(INDEX(Vendedores!$C$6:$C$25,MATCH(C189,Vendedores!$B$6:$B$25,0)),0))</f>
        <v>0.06</v>
      </c>
      <c r="J189" s="21" t="n">
        <f aca="false">IF(H189="","",H189*I189)</f>
        <v>14.4</v>
      </c>
    </row>
    <row r="190" customFormat="false" ht="15" hidden="false" customHeight="false" outlineLevel="0" collapsed="false">
      <c r="B190" s="33" t="n">
        <v>46297</v>
      </c>
      <c r="C190" s="26" t="s">
        <v>37</v>
      </c>
      <c r="D190" s="26" t="s">
        <v>54</v>
      </c>
      <c r="E190" s="26" t="s">
        <v>26</v>
      </c>
      <c r="F190" s="34" t="n">
        <v>1</v>
      </c>
      <c r="G190" s="27" t="n">
        <v>1890</v>
      </c>
      <c r="H190" s="21" t="n">
        <f aca="false">IF(OR(F190="",G190=""),"",F190*G190)</f>
        <v>1890</v>
      </c>
      <c r="I190" s="35" t="n">
        <f aca="false">IF(C190="","",IFERROR(INDEX(Vendedores!$C$6:$C$25,MATCH(C190,Vendedores!$B$6:$B$25,0)),0))</f>
        <v>0.06</v>
      </c>
      <c r="J190" s="21" t="n">
        <f aca="false">IF(H190="","",H190*I190)</f>
        <v>113.4</v>
      </c>
    </row>
    <row r="191" customFormat="false" ht="15" hidden="false" customHeight="false" outlineLevel="0" collapsed="false">
      <c r="B191" s="36" t="n">
        <v>46302</v>
      </c>
      <c r="C191" s="30" t="s">
        <v>37</v>
      </c>
      <c r="D191" s="30" t="s">
        <v>49</v>
      </c>
      <c r="E191" s="30" t="s">
        <v>25</v>
      </c>
      <c r="F191" s="37" t="n">
        <v>1</v>
      </c>
      <c r="G191" s="32" t="n">
        <v>180</v>
      </c>
      <c r="H191" s="21" t="n">
        <f aca="false">IF(OR(F191="",G191=""),"",F191*G191)</f>
        <v>180</v>
      </c>
      <c r="I191" s="35" t="n">
        <f aca="false">IF(C191="","",IFERROR(INDEX(Vendedores!$C$6:$C$25,MATCH(C191,Vendedores!$B$6:$B$25,0)),0))</f>
        <v>0.06</v>
      </c>
      <c r="J191" s="21" t="n">
        <f aca="false">IF(H191="","",H191*I191)</f>
        <v>10.8</v>
      </c>
    </row>
    <row r="192" customFormat="false" ht="15" hidden="false" customHeight="false" outlineLevel="0" collapsed="false">
      <c r="B192" s="33" t="n">
        <v>46300</v>
      </c>
      <c r="C192" s="26" t="s">
        <v>37</v>
      </c>
      <c r="D192" s="26" t="s">
        <v>50</v>
      </c>
      <c r="E192" s="26" t="s">
        <v>24</v>
      </c>
      <c r="F192" s="34" t="n">
        <v>3</v>
      </c>
      <c r="G192" s="27" t="n">
        <v>2390</v>
      </c>
      <c r="H192" s="21" t="n">
        <f aca="false">IF(OR(F192="",G192=""),"",F192*G192)</f>
        <v>7170</v>
      </c>
      <c r="I192" s="35" t="n">
        <f aca="false">IF(C192="","",IFERROR(INDEX(Vendedores!$C$6:$C$25,MATCH(C192,Vendedores!$B$6:$B$25,0)),0))</f>
        <v>0.06</v>
      </c>
      <c r="J192" s="21" t="n">
        <f aca="false">IF(H192="","",H192*I192)</f>
        <v>430.2</v>
      </c>
    </row>
    <row r="193" customFormat="false" ht="15" hidden="false" customHeight="false" outlineLevel="0" collapsed="false">
      <c r="B193" s="36" t="n">
        <v>46300</v>
      </c>
      <c r="C193" s="30" t="s">
        <v>37</v>
      </c>
      <c r="D193" s="30" t="s">
        <v>54</v>
      </c>
      <c r="E193" s="30" t="s">
        <v>24</v>
      </c>
      <c r="F193" s="37" t="n">
        <v>2</v>
      </c>
      <c r="G193" s="32" t="n">
        <v>2390</v>
      </c>
      <c r="H193" s="21" t="n">
        <f aca="false">IF(OR(F193="",G193=""),"",F193*G193)</f>
        <v>4780</v>
      </c>
      <c r="I193" s="35" t="n">
        <f aca="false">IF(C193="","",IFERROR(INDEX(Vendedores!$C$6:$C$25,MATCH(C193,Vendedores!$B$6:$B$25,0)),0))</f>
        <v>0.06</v>
      </c>
      <c r="J193" s="21" t="n">
        <f aca="false">IF(H193="","",H193*I193)</f>
        <v>286.8</v>
      </c>
    </row>
    <row r="194" customFormat="false" ht="15" hidden="false" customHeight="false" outlineLevel="0" collapsed="false">
      <c r="B194" s="33" t="n">
        <v>46317</v>
      </c>
      <c r="C194" s="26" t="s">
        <v>38</v>
      </c>
      <c r="D194" s="26" t="s">
        <v>54</v>
      </c>
      <c r="E194" s="26" t="s">
        <v>24</v>
      </c>
      <c r="F194" s="34" t="n">
        <v>3</v>
      </c>
      <c r="G194" s="27" t="n">
        <v>2390</v>
      </c>
      <c r="H194" s="21" t="n">
        <f aca="false">IF(OR(F194="",G194=""),"",F194*G194)</f>
        <v>7170</v>
      </c>
      <c r="I194" s="35" t="n">
        <f aca="false">IF(C194="","",IFERROR(INDEX(Vendedores!$C$6:$C$25,MATCH(C194,Vendedores!$B$6:$B$25,0)),0))</f>
        <v>0.04</v>
      </c>
      <c r="J194" s="21" t="n">
        <f aca="false">IF(H194="","",H194*I194)</f>
        <v>286.8</v>
      </c>
    </row>
    <row r="195" customFormat="false" ht="15" hidden="false" customHeight="false" outlineLevel="0" collapsed="false">
      <c r="B195" s="36" t="n">
        <v>46322</v>
      </c>
      <c r="C195" s="30" t="s">
        <v>38</v>
      </c>
      <c r="D195" s="30" t="s">
        <v>48</v>
      </c>
      <c r="E195" s="30" t="s">
        <v>24</v>
      </c>
      <c r="F195" s="37" t="n">
        <v>3</v>
      </c>
      <c r="G195" s="32" t="n">
        <v>2390</v>
      </c>
      <c r="H195" s="21" t="n">
        <f aca="false">IF(OR(F195="",G195=""),"",F195*G195)</f>
        <v>7170</v>
      </c>
      <c r="I195" s="35" t="n">
        <f aca="false">IF(C195="","",IFERROR(INDEX(Vendedores!$C$6:$C$25,MATCH(C195,Vendedores!$B$6:$B$25,0)),0))</f>
        <v>0.04</v>
      </c>
      <c r="J195" s="21" t="n">
        <f aca="false">IF(H195="","",H195*I195)</f>
        <v>286.8</v>
      </c>
    </row>
    <row r="196" customFormat="false" ht="15" hidden="false" customHeight="false" outlineLevel="0" collapsed="false">
      <c r="B196" s="33" t="n">
        <v>46303</v>
      </c>
      <c r="C196" s="26" t="s">
        <v>38</v>
      </c>
      <c r="D196" s="26" t="s">
        <v>51</v>
      </c>
      <c r="E196" s="26" t="s">
        <v>24</v>
      </c>
      <c r="F196" s="34" t="n">
        <v>1</v>
      </c>
      <c r="G196" s="27" t="n">
        <v>2390</v>
      </c>
      <c r="H196" s="21" t="n">
        <f aca="false">IF(OR(F196="",G196=""),"",F196*G196)</f>
        <v>2390</v>
      </c>
      <c r="I196" s="35" t="n">
        <f aca="false">IF(C196="","",IFERROR(INDEX(Vendedores!$C$6:$C$25,MATCH(C196,Vendedores!$B$6:$B$25,0)),0))</f>
        <v>0.04</v>
      </c>
      <c r="J196" s="21" t="n">
        <f aca="false">IF(H196="","",H196*I196)</f>
        <v>95.6</v>
      </c>
    </row>
    <row r="197" customFormat="false" ht="15" hidden="false" customHeight="false" outlineLevel="0" collapsed="false">
      <c r="B197" s="36" t="n">
        <v>46315</v>
      </c>
      <c r="C197" s="30" t="s">
        <v>39</v>
      </c>
      <c r="D197" s="30" t="s">
        <v>53</v>
      </c>
      <c r="E197" s="30" t="s">
        <v>24</v>
      </c>
      <c r="F197" s="37" t="n">
        <v>3</v>
      </c>
      <c r="G197" s="32" t="n">
        <v>2390</v>
      </c>
      <c r="H197" s="21" t="n">
        <f aca="false">IF(OR(F197="",G197=""),"",F197*G197)</f>
        <v>7170</v>
      </c>
      <c r="I197" s="35" t="n">
        <f aca="false">IF(C197="","",IFERROR(INDEX(Vendedores!$C$6:$C$25,MATCH(C197,Vendedores!$B$6:$B$25,0)),0))</f>
        <v>0.05</v>
      </c>
      <c r="J197" s="21" t="n">
        <f aca="false">IF(H197="","",H197*I197)</f>
        <v>358.5</v>
      </c>
    </row>
    <row r="198" customFormat="false" ht="15" hidden="false" customHeight="false" outlineLevel="0" collapsed="false">
      <c r="B198" s="33" t="n">
        <v>46315</v>
      </c>
      <c r="C198" s="26" t="s">
        <v>39</v>
      </c>
      <c r="D198" s="26" t="s">
        <v>47</v>
      </c>
      <c r="E198" s="26" t="s">
        <v>24</v>
      </c>
      <c r="F198" s="34" t="n">
        <v>1</v>
      </c>
      <c r="G198" s="27" t="n">
        <v>2390</v>
      </c>
      <c r="H198" s="21" t="n">
        <f aca="false">IF(OR(F198="",G198=""),"",F198*G198)</f>
        <v>2390</v>
      </c>
      <c r="I198" s="35" t="n">
        <f aca="false">IF(C198="","",IFERROR(INDEX(Vendedores!$C$6:$C$25,MATCH(C198,Vendedores!$B$6:$B$25,0)),0))</f>
        <v>0.05</v>
      </c>
      <c r="J198" s="21" t="n">
        <f aca="false">IF(H198="","",H198*I198)</f>
        <v>119.5</v>
      </c>
    </row>
    <row r="199" customFormat="false" ht="15" hidden="false" customHeight="false" outlineLevel="0" collapsed="false">
      <c r="B199" s="36" t="n">
        <v>46320</v>
      </c>
      <c r="C199" s="30" t="s">
        <v>39</v>
      </c>
      <c r="D199" s="30" t="s">
        <v>47</v>
      </c>
      <c r="E199" s="30" t="s">
        <v>27</v>
      </c>
      <c r="F199" s="37" t="n">
        <v>1</v>
      </c>
      <c r="G199" s="32" t="n">
        <v>120</v>
      </c>
      <c r="H199" s="21" t="n">
        <f aca="false">IF(OR(F199="",G199=""),"",F199*G199)</f>
        <v>120</v>
      </c>
      <c r="I199" s="35" t="n">
        <f aca="false">IF(C199="","",IFERROR(INDEX(Vendedores!$C$6:$C$25,MATCH(C199,Vendedores!$B$6:$B$25,0)),0))</f>
        <v>0.05</v>
      </c>
      <c r="J199" s="21" t="n">
        <f aca="false">IF(H199="","",H199*I199)</f>
        <v>6</v>
      </c>
    </row>
    <row r="200" customFormat="false" ht="15" hidden="false" customHeight="false" outlineLevel="0" collapsed="false">
      <c r="B200" s="33" t="n">
        <v>46312</v>
      </c>
      <c r="C200" s="26" t="s">
        <v>39</v>
      </c>
      <c r="D200" s="26" t="s">
        <v>47</v>
      </c>
      <c r="E200" s="26" t="s">
        <v>23</v>
      </c>
      <c r="F200" s="34" t="n">
        <v>1</v>
      </c>
      <c r="G200" s="27" t="n">
        <v>450</v>
      </c>
      <c r="H200" s="21" t="n">
        <f aca="false">IF(OR(F200="",G200=""),"",F200*G200)</f>
        <v>450</v>
      </c>
      <c r="I200" s="35" t="n">
        <f aca="false">IF(C200="","",IFERROR(INDEX(Vendedores!$C$6:$C$25,MATCH(C200,Vendedores!$B$6:$B$25,0)),0))</f>
        <v>0.05</v>
      </c>
      <c r="J200" s="21" t="n">
        <f aca="false">IF(H200="","",H200*I200)</f>
        <v>22.5</v>
      </c>
    </row>
    <row r="201" customFormat="false" ht="15" hidden="false" customHeight="false" outlineLevel="0" collapsed="false">
      <c r="B201" s="36" t="n">
        <v>46316</v>
      </c>
      <c r="C201" s="30" t="s">
        <v>39</v>
      </c>
      <c r="D201" s="30" t="s">
        <v>49</v>
      </c>
      <c r="E201" s="30" t="s">
        <v>27</v>
      </c>
      <c r="F201" s="37" t="n">
        <v>1</v>
      </c>
      <c r="G201" s="32" t="n">
        <v>120</v>
      </c>
      <c r="H201" s="21" t="n">
        <f aca="false">IF(OR(F201="",G201=""),"",F201*G201)</f>
        <v>120</v>
      </c>
      <c r="I201" s="35" t="n">
        <f aca="false">IF(C201="","",IFERROR(INDEX(Vendedores!$C$6:$C$25,MATCH(C201,Vendedores!$B$6:$B$25,0)),0))</f>
        <v>0.05</v>
      </c>
      <c r="J201" s="21" t="n">
        <f aca="false">IF(H201="","",H201*I201)</f>
        <v>6</v>
      </c>
    </row>
    <row r="202" customFormat="false" ht="15" hidden="false" customHeight="false" outlineLevel="0" collapsed="false">
      <c r="B202" s="33" t="n">
        <v>46304</v>
      </c>
      <c r="C202" s="26" t="s">
        <v>39</v>
      </c>
      <c r="D202" s="26" t="s">
        <v>54</v>
      </c>
      <c r="E202" s="26" t="s">
        <v>22</v>
      </c>
      <c r="F202" s="34" t="n">
        <v>1</v>
      </c>
      <c r="G202" s="27" t="n">
        <v>1890</v>
      </c>
      <c r="H202" s="21" t="n">
        <f aca="false">IF(OR(F202="",G202=""),"",F202*G202)</f>
        <v>1890</v>
      </c>
      <c r="I202" s="35" t="n">
        <f aca="false">IF(C202="","",IFERROR(INDEX(Vendedores!$C$6:$C$25,MATCH(C202,Vendedores!$B$6:$B$25,0)),0))</f>
        <v>0.05</v>
      </c>
      <c r="J202" s="21" t="n">
        <f aca="false">IF(H202="","",H202*I202)</f>
        <v>94.5</v>
      </c>
    </row>
    <row r="203" customFormat="false" ht="15" hidden="false" customHeight="false" outlineLevel="0" collapsed="false">
      <c r="B203" s="36" t="n">
        <v>46297</v>
      </c>
      <c r="C203" s="30" t="s">
        <v>39</v>
      </c>
      <c r="D203" s="30" t="s">
        <v>50</v>
      </c>
      <c r="E203" s="30" t="s">
        <v>22</v>
      </c>
      <c r="F203" s="37" t="n">
        <v>3</v>
      </c>
      <c r="G203" s="32" t="n">
        <v>1890</v>
      </c>
      <c r="H203" s="21" t="n">
        <f aca="false">IF(OR(F203="",G203=""),"",F203*G203)</f>
        <v>5670</v>
      </c>
      <c r="I203" s="35" t="n">
        <f aca="false">IF(C203="","",IFERROR(INDEX(Vendedores!$C$6:$C$25,MATCH(C203,Vendedores!$B$6:$B$25,0)),0))</f>
        <v>0.05</v>
      </c>
      <c r="J203" s="21" t="n">
        <f aca="false">IF(H203="","",H203*I203)</f>
        <v>283.5</v>
      </c>
    </row>
    <row r="204" customFormat="false" ht="15" hidden="false" customHeight="false" outlineLevel="0" collapsed="false">
      <c r="B204" s="33" t="n">
        <v>46304</v>
      </c>
      <c r="C204" s="26" t="s">
        <v>39</v>
      </c>
      <c r="D204" s="26" t="s">
        <v>50</v>
      </c>
      <c r="E204" s="26" t="s">
        <v>23</v>
      </c>
      <c r="F204" s="34" t="n">
        <v>3</v>
      </c>
      <c r="G204" s="27" t="n">
        <v>450</v>
      </c>
      <c r="H204" s="21" t="n">
        <f aca="false">IF(OR(F204="",G204=""),"",F204*G204)</f>
        <v>1350</v>
      </c>
      <c r="I204" s="35" t="n">
        <f aca="false">IF(C204="","",IFERROR(INDEX(Vendedores!$C$6:$C$25,MATCH(C204,Vendedores!$B$6:$B$25,0)),0))</f>
        <v>0.05</v>
      </c>
      <c r="J204" s="21" t="n">
        <f aca="false">IF(H204="","",H204*I204)</f>
        <v>67.5</v>
      </c>
    </row>
    <row r="205" customFormat="false" ht="15" hidden="false" customHeight="false" outlineLevel="0" collapsed="false">
      <c r="B205" s="36" t="n">
        <v>46313</v>
      </c>
      <c r="C205" s="30" t="s">
        <v>39</v>
      </c>
      <c r="D205" s="30" t="s">
        <v>47</v>
      </c>
      <c r="E205" s="30" t="s">
        <v>22</v>
      </c>
      <c r="F205" s="37" t="n">
        <v>1</v>
      </c>
      <c r="G205" s="32" t="n">
        <v>1890</v>
      </c>
      <c r="H205" s="21" t="n">
        <f aca="false">IF(OR(F205="",G205=""),"",F205*G205)</f>
        <v>1890</v>
      </c>
      <c r="I205" s="35" t="n">
        <f aca="false">IF(C205="","",IFERROR(INDEX(Vendedores!$C$6:$C$25,MATCH(C205,Vendedores!$B$6:$B$25,0)),0))</f>
        <v>0.05</v>
      </c>
      <c r="J205" s="21" t="n">
        <f aca="false">IF(H205="","",H205*I205)</f>
        <v>94.5</v>
      </c>
    </row>
    <row r="206" customFormat="false" ht="15" hidden="false" customHeight="false" outlineLevel="0" collapsed="false">
      <c r="B206" s="33"/>
      <c r="C206" s="26"/>
      <c r="D206" s="26"/>
      <c r="E206" s="26"/>
      <c r="F206" s="34"/>
      <c r="G206" s="27"/>
      <c r="H206" s="21" t="str">
        <f aca="false">IF(OR(F206="",G206=""),"",F206*G206)</f>
        <v/>
      </c>
      <c r="I206" s="35" t="str">
        <f aca="false">IF(C206="","",IFERROR(INDEX(Vendedores!$C$6:$C$25,MATCH(C206,Vendedores!$B$6:$B$25,0)),0))</f>
        <v/>
      </c>
      <c r="J206" s="21" t="str">
        <f aca="false">IF(H206="","",H206*I206)</f>
        <v/>
      </c>
    </row>
    <row r="207" customFormat="false" ht="15" hidden="false" customHeight="false" outlineLevel="0" collapsed="false">
      <c r="B207" s="36"/>
      <c r="C207" s="30"/>
      <c r="D207" s="30"/>
      <c r="E207" s="30"/>
      <c r="F207" s="37"/>
      <c r="G207" s="32"/>
      <c r="H207" s="21" t="str">
        <f aca="false">IF(OR(F207="",G207=""),"",F207*G207)</f>
        <v/>
      </c>
      <c r="I207" s="35" t="str">
        <f aca="false">IF(C207="","",IFERROR(INDEX(Vendedores!$C$6:$C$25,MATCH(C207,Vendedores!$B$6:$B$25,0)),0))</f>
        <v/>
      </c>
      <c r="J207" s="21" t="str">
        <f aca="false">IF(H207="","",H207*I207)</f>
        <v/>
      </c>
    </row>
    <row r="208" customFormat="false" ht="15" hidden="false" customHeight="false" outlineLevel="0" collapsed="false">
      <c r="B208" s="33"/>
      <c r="C208" s="26"/>
      <c r="D208" s="26"/>
      <c r="E208" s="26"/>
      <c r="F208" s="34"/>
      <c r="G208" s="27"/>
      <c r="H208" s="21" t="str">
        <f aca="false">IF(OR(F208="",G208=""),"",F208*G208)</f>
        <v/>
      </c>
      <c r="I208" s="35" t="str">
        <f aca="false">IF(C208="","",IFERROR(INDEX(Vendedores!$C$6:$C$25,MATCH(C208,Vendedores!$B$6:$B$25,0)),0))</f>
        <v/>
      </c>
      <c r="J208" s="21" t="str">
        <f aca="false">IF(H208="","",H208*I208)</f>
        <v/>
      </c>
    </row>
    <row r="209" customFormat="false" ht="15" hidden="false" customHeight="false" outlineLevel="0" collapsed="false">
      <c r="B209" s="36"/>
      <c r="C209" s="30"/>
      <c r="D209" s="30"/>
      <c r="E209" s="30"/>
      <c r="F209" s="37"/>
      <c r="G209" s="32"/>
      <c r="H209" s="21" t="str">
        <f aca="false">IF(OR(F209="",G209=""),"",F209*G209)</f>
        <v/>
      </c>
      <c r="I209" s="35" t="str">
        <f aca="false">IF(C209="","",IFERROR(INDEX(Vendedores!$C$6:$C$25,MATCH(C209,Vendedores!$B$6:$B$25,0)),0))</f>
        <v/>
      </c>
      <c r="J209" s="21" t="str">
        <f aca="false">IF(H209="","",H209*I209)</f>
        <v/>
      </c>
    </row>
    <row r="210" customFormat="false" ht="15" hidden="false" customHeight="false" outlineLevel="0" collapsed="false">
      <c r="B210" s="33"/>
      <c r="C210" s="26"/>
      <c r="D210" s="26"/>
      <c r="E210" s="26"/>
      <c r="F210" s="34"/>
      <c r="G210" s="27"/>
      <c r="H210" s="21" t="str">
        <f aca="false">IF(OR(F210="",G210=""),"",F210*G210)</f>
        <v/>
      </c>
      <c r="I210" s="35" t="str">
        <f aca="false">IF(C210="","",IFERROR(INDEX(Vendedores!$C$6:$C$25,MATCH(C210,Vendedores!$B$6:$B$25,0)),0))</f>
        <v/>
      </c>
      <c r="J210" s="21" t="str">
        <f aca="false">IF(H210="","",H210*I210)</f>
        <v/>
      </c>
    </row>
    <row r="211" customFormat="false" ht="15" hidden="false" customHeight="false" outlineLevel="0" collapsed="false">
      <c r="B211" s="36"/>
      <c r="C211" s="30"/>
      <c r="D211" s="30"/>
      <c r="E211" s="30"/>
      <c r="F211" s="37"/>
      <c r="G211" s="32"/>
      <c r="H211" s="21" t="str">
        <f aca="false">IF(OR(F211="",G211=""),"",F211*G211)</f>
        <v/>
      </c>
      <c r="I211" s="35" t="str">
        <f aca="false">IF(C211="","",IFERROR(INDEX(Vendedores!$C$6:$C$25,MATCH(C211,Vendedores!$B$6:$B$25,0)),0))</f>
        <v/>
      </c>
      <c r="J211" s="21" t="str">
        <f aca="false">IF(H211="","",H211*I211)</f>
        <v/>
      </c>
    </row>
    <row r="212" customFormat="false" ht="15" hidden="false" customHeight="false" outlineLevel="0" collapsed="false">
      <c r="B212" s="33"/>
      <c r="C212" s="26"/>
      <c r="D212" s="26"/>
      <c r="E212" s="26"/>
      <c r="F212" s="34"/>
      <c r="G212" s="27"/>
      <c r="H212" s="21" t="str">
        <f aca="false">IF(OR(F212="",G212=""),"",F212*G212)</f>
        <v/>
      </c>
      <c r="I212" s="35" t="str">
        <f aca="false">IF(C212="","",IFERROR(INDEX(Vendedores!$C$6:$C$25,MATCH(C212,Vendedores!$B$6:$B$25,0)),0))</f>
        <v/>
      </c>
      <c r="J212" s="21" t="str">
        <f aca="false">IF(H212="","",H212*I212)</f>
        <v/>
      </c>
    </row>
    <row r="213" customFormat="false" ht="15" hidden="false" customHeight="false" outlineLevel="0" collapsed="false">
      <c r="B213" s="36"/>
      <c r="C213" s="30"/>
      <c r="D213" s="30"/>
      <c r="E213" s="30"/>
      <c r="F213" s="37"/>
      <c r="G213" s="32"/>
      <c r="H213" s="21" t="str">
        <f aca="false">IF(OR(F213="",G213=""),"",F213*G213)</f>
        <v/>
      </c>
      <c r="I213" s="35" t="str">
        <f aca="false">IF(C213="","",IFERROR(INDEX(Vendedores!$C$6:$C$25,MATCH(C213,Vendedores!$B$6:$B$25,0)),0))</f>
        <v/>
      </c>
      <c r="J213" s="21" t="str">
        <f aca="false">IF(H213="","",H213*I213)</f>
        <v/>
      </c>
    </row>
    <row r="214" customFormat="false" ht="15" hidden="false" customHeight="false" outlineLevel="0" collapsed="false">
      <c r="B214" s="33"/>
      <c r="C214" s="26"/>
      <c r="D214" s="26"/>
      <c r="E214" s="26"/>
      <c r="F214" s="34"/>
      <c r="G214" s="27"/>
      <c r="H214" s="21" t="str">
        <f aca="false">IF(OR(F214="",G214=""),"",F214*G214)</f>
        <v/>
      </c>
      <c r="I214" s="35" t="str">
        <f aca="false">IF(C214="","",IFERROR(INDEX(Vendedores!$C$6:$C$25,MATCH(C214,Vendedores!$B$6:$B$25,0)),0))</f>
        <v/>
      </c>
      <c r="J214" s="21" t="str">
        <f aca="false">IF(H214="","",H214*I214)</f>
        <v/>
      </c>
    </row>
    <row r="215" customFormat="false" ht="15" hidden="false" customHeight="false" outlineLevel="0" collapsed="false">
      <c r="B215" s="36"/>
      <c r="C215" s="30"/>
      <c r="D215" s="30"/>
      <c r="E215" s="30"/>
      <c r="F215" s="37"/>
      <c r="G215" s="32"/>
      <c r="H215" s="21" t="str">
        <f aca="false">IF(OR(F215="",G215=""),"",F215*G215)</f>
        <v/>
      </c>
      <c r="I215" s="35" t="str">
        <f aca="false">IF(C215="","",IFERROR(INDEX(Vendedores!$C$6:$C$25,MATCH(C215,Vendedores!$B$6:$B$25,0)),0))</f>
        <v/>
      </c>
      <c r="J215" s="21" t="str">
        <f aca="false">IF(H215="","",H215*I215)</f>
        <v/>
      </c>
    </row>
    <row r="216" customFormat="false" ht="15" hidden="false" customHeight="false" outlineLevel="0" collapsed="false">
      <c r="B216" s="33"/>
      <c r="C216" s="26"/>
      <c r="D216" s="26"/>
      <c r="E216" s="26"/>
      <c r="F216" s="34"/>
      <c r="G216" s="27"/>
      <c r="H216" s="21" t="str">
        <f aca="false">IF(OR(F216="",G216=""),"",F216*G216)</f>
        <v/>
      </c>
      <c r="I216" s="35" t="str">
        <f aca="false">IF(C216="","",IFERROR(INDEX(Vendedores!$C$6:$C$25,MATCH(C216,Vendedores!$B$6:$B$25,0)),0))</f>
        <v/>
      </c>
      <c r="J216" s="21" t="str">
        <f aca="false">IF(H216="","",H216*I216)</f>
        <v/>
      </c>
    </row>
    <row r="217" customFormat="false" ht="15" hidden="false" customHeight="false" outlineLevel="0" collapsed="false">
      <c r="B217" s="36"/>
      <c r="C217" s="30"/>
      <c r="D217" s="30"/>
      <c r="E217" s="30"/>
      <c r="F217" s="37"/>
      <c r="G217" s="32"/>
      <c r="H217" s="21" t="str">
        <f aca="false">IF(OR(F217="",G217=""),"",F217*G217)</f>
        <v/>
      </c>
      <c r="I217" s="35" t="str">
        <f aca="false">IF(C217="","",IFERROR(INDEX(Vendedores!$C$6:$C$25,MATCH(C217,Vendedores!$B$6:$B$25,0)),0))</f>
        <v/>
      </c>
      <c r="J217" s="21" t="str">
        <f aca="false">IF(H217="","",H217*I217)</f>
        <v/>
      </c>
    </row>
    <row r="218" customFormat="false" ht="15" hidden="false" customHeight="false" outlineLevel="0" collapsed="false">
      <c r="B218" s="33"/>
      <c r="C218" s="26"/>
      <c r="D218" s="26"/>
      <c r="E218" s="26"/>
      <c r="F218" s="34"/>
      <c r="G218" s="27"/>
      <c r="H218" s="21" t="str">
        <f aca="false">IF(OR(F218="",G218=""),"",F218*G218)</f>
        <v/>
      </c>
      <c r="I218" s="35" t="str">
        <f aca="false">IF(C218="","",IFERROR(INDEX(Vendedores!$C$6:$C$25,MATCH(C218,Vendedores!$B$6:$B$25,0)),0))</f>
        <v/>
      </c>
      <c r="J218" s="21" t="str">
        <f aca="false">IF(H218="","",H218*I218)</f>
        <v/>
      </c>
    </row>
    <row r="219" customFormat="false" ht="15" hidden="false" customHeight="false" outlineLevel="0" collapsed="false">
      <c r="B219" s="36"/>
      <c r="C219" s="30"/>
      <c r="D219" s="30"/>
      <c r="E219" s="30"/>
      <c r="F219" s="37"/>
      <c r="G219" s="32"/>
      <c r="H219" s="21" t="str">
        <f aca="false">IF(OR(F219="",G219=""),"",F219*G219)</f>
        <v/>
      </c>
      <c r="I219" s="35" t="str">
        <f aca="false">IF(C219="","",IFERROR(INDEX(Vendedores!$C$6:$C$25,MATCH(C219,Vendedores!$B$6:$B$25,0)),0))</f>
        <v/>
      </c>
      <c r="J219" s="21" t="str">
        <f aca="false">IF(H219="","",H219*I219)</f>
        <v/>
      </c>
    </row>
    <row r="220" customFormat="false" ht="15" hidden="false" customHeight="false" outlineLevel="0" collapsed="false">
      <c r="B220" s="33"/>
      <c r="C220" s="26"/>
      <c r="D220" s="26"/>
      <c r="E220" s="26"/>
      <c r="F220" s="34"/>
      <c r="G220" s="27"/>
      <c r="H220" s="21" t="str">
        <f aca="false">IF(OR(F220="",G220=""),"",F220*G220)</f>
        <v/>
      </c>
      <c r="I220" s="35" t="str">
        <f aca="false">IF(C220="","",IFERROR(INDEX(Vendedores!$C$6:$C$25,MATCH(C220,Vendedores!$B$6:$B$25,0)),0))</f>
        <v/>
      </c>
      <c r="J220" s="21" t="str">
        <f aca="false">IF(H220="","",H220*I220)</f>
        <v/>
      </c>
    </row>
    <row r="221" customFormat="false" ht="15" hidden="false" customHeight="false" outlineLevel="0" collapsed="false">
      <c r="B221" s="36"/>
      <c r="C221" s="30"/>
      <c r="D221" s="30"/>
      <c r="E221" s="30"/>
      <c r="F221" s="37"/>
      <c r="G221" s="32"/>
      <c r="H221" s="21" t="str">
        <f aca="false">IF(OR(F221="",G221=""),"",F221*G221)</f>
        <v/>
      </c>
      <c r="I221" s="35" t="str">
        <f aca="false">IF(C221="","",IFERROR(INDEX(Vendedores!$C$6:$C$25,MATCH(C221,Vendedores!$B$6:$B$25,0)),0))</f>
        <v/>
      </c>
      <c r="J221" s="21" t="str">
        <f aca="false">IF(H221="","",H221*I221)</f>
        <v/>
      </c>
    </row>
    <row r="222" customFormat="false" ht="15" hidden="false" customHeight="false" outlineLevel="0" collapsed="false">
      <c r="B222" s="33"/>
      <c r="C222" s="26"/>
      <c r="D222" s="26"/>
      <c r="E222" s="26"/>
      <c r="F222" s="34"/>
      <c r="G222" s="27"/>
      <c r="H222" s="21" t="str">
        <f aca="false">IF(OR(F222="",G222=""),"",F222*G222)</f>
        <v/>
      </c>
      <c r="I222" s="35" t="str">
        <f aca="false">IF(C222="","",IFERROR(INDEX(Vendedores!$C$6:$C$25,MATCH(C222,Vendedores!$B$6:$B$25,0)),0))</f>
        <v/>
      </c>
      <c r="J222" s="21" t="str">
        <f aca="false">IF(H222="","",H222*I222)</f>
        <v/>
      </c>
    </row>
    <row r="223" customFormat="false" ht="15" hidden="false" customHeight="false" outlineLevel="0" collapsed="false">
      <c r="B223" s="36"/>
      <c r="C223" s="30"/>
      <c r="D223" s="30"/>
      <c r="E223" s="30"/>
      <c r="F223" s="37"/>
      <c r="G223" s="32"/>
      <c r="H223" s="21" t="str">
        <f aca="false">IF(OR(F223="",G223=""),"",F223*G223)</f>
        <v/>
      </c>
      <c r="I223" s="35" t="str">
        <f aca="false">IF(C223="","",IFERROR(INDEX(Vendedores!$C$6:$C$25,MATCH(C223,Vendedores!$B$6:$B$25,0)),0))</f>
        <v/>
      </c>
      <c r="J223" s="21" t="str">
        <f aca="false">IF(H223="","",H223*I223)</f>
        <v/>
      </c>
    </row>
    <row r="224" customFormat="false" ht="15" hidden="false" customHeight="false" outlineLevel="0" collapsed="false">
      <c r="B224" s="33"/>
      <c r="C224" s="26"/>
      <c r="D224" s="26"/>
      <c r="E224" s="26"/>
      <c r="F224" s="34"/>
      <c r="G224" s="27"/>
      <c r="H224" s="21" t="str">
        <f aca="false">IF(OR(F224="",G224=""),"",F224*G224)</f>
        <v/>
      </c>
      <c r="I224" s="35" t="str">
        <f aca="false">IF(C224="","",IFERROR(INDEX(Vendedores!$C$6:$C$25,MATCH(C224,Vendedores!$B$6:$B$25,0)),0))</f>
        <v/>
      </c>
      <c r="J224" s="21" t="str">
        <f aca="false">IF(H224="","",H224*I224)</f>
        <v/>
      </c>
    </row>
    <row r="225" customFormat="false" ht="15" hidden="false" customHeight="false" outlineLevel="0" collapsed="false">
      <c r="B225" s="36"/>
      <c r="C225" s="30"/>
      <c r="D225" s="30"/>
      <c r="E225" s="30"/>
      <c r="F225" s="37"/>
      <c r="G225" s="32"/>
      <c r="H225" s="21" t="str">
        <f aca="false">IF(OR(F225="",G225=""),"",F225*G225)</f>
        <v/>
      </c>
      <c r="I225" s="35" t="str">
        <f aca="false">IF(C225="","",IFERROR(INDEX(Vendedores!$C$6:$C$25,MATCH(C225,Vendedores!$B$6:$B$25,0)),0))</f>
        <v/>
      </c>
      <c r="J225" s="21" t="str">
        <f aca="false">IF(H225="","",H225*I225)</f>
        <v/>
      </c>
    </row>
    <row r="226" customFormat="false" ht="15" hidden="false" customHeight="false" outlineLevel="0" collapsed="false">
      <c r="B226" s="33"/>
      <c r="C226" s="26"/>
      <c r="D226" s="26"/>
      <c r="E226" s="26"/>
      <c r="F226" s="34"/>
      <c r="G226" s="27"/>
      <c r="H226" s="21" t="str">
        <f aca="false">IF(OR(F226="",G226=""),"",F226*G226)</f>
        <v/>
      </c>
      <c r="I226" s="35" t="str">
        <f aca="false">IF(C226="","",IFERROR(INDEX(Vendedores!$C$6:$C$25,MATCH(C226,Vendedores!$B$6:$B$25,0)),0))</f>
        <v/>
      </c>
      <c r="J226" s="21" t="str">
        <f aca="false">IF(H226="","",H226*I226)</f>
        <v/>
      </c>
    </row>
    <row r="227" customFormat="false" ht="15" hidden="false" customHeight="false" outlineLevel="0" collapsed="false">
      <c r="B227" s="36"/>
      <c r="C227" s="30"/>
      <c r="D227" s="30"/>
      <c r="E227" s="30"/>
      <c r="F227" s="37"/>
      <c r="G227" s="32"/>
      <c r="H227" s="21" t="str">
        <f aca="false">IF(OR(F227="",G227=""),"",F227*G227)</f>
        <v/>
      </c>
      <c r="I227" s="35" t="str">
        <f aca="false">IF(C227="","",IFERROR(INDEX(Vendedores!$C$6:$C$25,MATCH(C227,Vendedores!$B$6:$B$25,0)),0))</f>
        <v/>
      </c>
      <c r="J227" s="21" t="str">
        <f aca="false">IF(H227="","",H227*I227)</f>
        <v/>
      </c>
    </row>
    <row r="228" customFormat="false" ht="15" hidden="false" customHeight="false" outlineLevel="0" collapsed="false">
      <c r="B228" s="33"/>
      <c r="C228" s="26"/>
      <c r="D228" s="26"/>
      <c r="E228" s="26"/>
      <c r="F228" s="34"/>
      <c r="G228" s="27"/>
      <c r="H228" s="21" t="str">
        <f aca="false">IF(OR(F228="",G228=""),"",F228*G228)</f>
        <v/>
      </c>
      <c r="I228" s="35" t="str">
        <f aca="false">IF(C228="","",IFERROR(INDEX(Vendedores!$C$6:$C$25,MATCH(C228,Vendedores!$B$6:$B$25,0)),0))</f>
        <v/>
      </c>
      <c r="J228" s="21" t="str">
        <f aca="false">IF(H228="","",H228*I228)</f>
        <v/>
      </c>
    </row>
    <row r="229" customFormat="false" ht="15" hidden="false" customHeight="false" outlineLevel="0" collapsed="false">
      <c r="B229" s="36"/>
      <c r="C229" s="30"/>
      <c r="D229" s="30"/>
      <c r="E229" s="30"/>
      <c r="F229" s="37"/>
      <c r="G229" s="32"/>
      <c r="H229" s="21" t="str">
        <f aca="false">IF(OR(F229="",G229=""),"",F229*G229)</f>
        <v/>
      </c>
      <c r="I229" s="35" t="str">
        <f aca="false">IF(C229="","",IFERROR(INDEX(Vendedores!$C$6:$C$25,MATCH(C229,Vendedores!$B$6:$B$25,0)),0))</f>
        <v/>
      </c>
      <c r="J229" s="21" t="str">
        <f aca="false">IF(H229="","",H229*I229)</f>
        <v/>
      </c>
    </row>
    <row r="230" customFormat="false" ht="15" hidden="false" customHeight="false" outlineLevel="0" collapsed="false">
      <c r="B230" s="33"/>
      <c r="C230" s="26"/>
      <c r="D230" s="26"/>
      <c r="E230" s="26"/>
      <c r="F230" s="34"/>
      <c r="G230" s="27"/>
      <c r="H230" s="21" t="str">
        <f aca="false">IF(OR(F230="",G230=""),"",F230*G230)</f>
        <v/>
      </c>
      <c r="I230" s="35" t="str">
        <f aca="false">IF(C230="","",IFERROR(INDEX(Vendedores!$C$6:$C$25,MATCH(C230,Vendedores!$B$6:$B$25,0)),0))</f>
        <v/>
      </c>
      <c r="J230" s="21" t="str">
        <f aca="false">IF(H230="","",H230*I230)</f>
        <v/>
      </c>
    </row>
    <row r="231" customFormat="false" ht="15" hidden="false" customHeight="false" outlineLevel="0" collapsed="false">
      <c r="B231" s="36"/>
      <c r="C231" s="30"/>
      <c r="D231" s="30"/>
      <c r="E231" s="30"/>
      <c r="F231" s="37"/>
      <c r="G231" s="32"/>
      <c r="H231" s="21" t="str">
        <f aca="false">IF(OR(F231="",G231=""),"",F231*G231)</f>
        <v/>
      </c>
      <c r="I231" s="35" t="str">
        <f aca="false">IF(C231="","",IFERROR(INDEX(Vendedores!$C$6:$C$25,MATCH(C231,Vendedores!$B$6:$B$25,0)),0))</f>
        <v/>
      </c>
      <c r="J231" s="21" t="str">
        <f aca="false">IF(H231="","",H231*I231)</f>
        <v/>
      </c>
    </row>
    <row r="232" customFormat="false" ht="15" hidden="false" customHeight="false" outlineLevel="0" collapsed="false">
      <c r="B232" s="33"/>
      <c r="C232" s="26"/>
      <c r="D232" s="26"/>
      <c r="E232" s="26"/>
      <c r="F232" s="34"/>
      <c r="G232" s="27"/>
      <c r="H232" s="21" t="str">
        <f aca="false">IF(OR(F232="",G232=""),"",F232*G232)</f>
        <v/>
      </c>
      <c r="I232" s="35" t="str">
        <f aca="false">IF(C232="","",IFERROR(INDEX(Vendedores!$C$6:$C$25,MATCH(C232,Vendedores!$B$6:$B$25,0)),0))</f>
        <v/>
      </c>
      <c r="J232" s="21" t="str">
        <f aca="false">IF(H232="","",H232*I232)</f>
        <v/>
      </c>
    </row>
    <row r="233" customFormat="false" ht="15" hidden="false" customHeight="false" outlineLevel="0" collapsed="false">
      <c r="B233" s="36"/>
      <c r="C233" s="30"/>
      <c r="D233" s="30"/>
      <c r="E233" s="30"/>
      <c r="F233" s="37"/>
      <c r="G233" s="32"/>
      <c r="H233" s="21" t="str">
        <f aca="false">IF(OR(F233="",G233=""),"",F233*G233)</f>
        <v/>
      </c>
      <c r="I233" s="35" t="str">
        <f aca="false">IF(C233="","",IFERROR(INDEX(Vendedores!$C$6:$C$25,MATCH(C233,Vendedores!$B$6:$B$25,0)),0))</f>
        <v/>
      </c>
      <c r="J233" s="21" t="str">
        <f aca="false">IF(H233="","",H233*I233)</f>
        <v/>
      </c>
    </row>
    <row r="234" customFormat="false" ht="15" hidden="false" customHeight="false" outlineLevel="0" collapsed="false">
      <c r="B234" s="33"/>
      <c r="C234" s="26"/>
      <c r="D234" s="26"/>
      <c r="E234" s="26"/>
      <c r="F234" s="34"/>
      <c r="G234" s="27"/>
      <c r="H234" s="21" t="str">
        <f aca="false">IF(OR(F234="",G234=""),"",F234*G234)</f>
        <v/>
      </c>
      <c r="I234" s="35" t="str">
        <f aca="false">IF(C234="","",IFERROR(INDEX(Vendedores!$C$6:$C$25,MATCH(C234,Vendedores!$B$6:$B$25,0)),0))</f>
        <v/>
      </c>
      <c r="J234" s="21" t="str">
        <f aca="false">IF(H234="","",H234*I234)</f>
        <v/>
      </c>
    </row>
    <row r="235" customFormat="false" ht="15" hidden="false" customHeight="false" outlineLevel="0" collapsed="false">
      <c r="B235" s="36"/>
      <c r="C235" s="30"/>
      <c r="D235" s="30"/>
      <c r="E235" s="30"/>
      <c r="F235" s="37"/>
      <c r="G235" s="32"/>
      <c r="H235" s="21" t="str">
        <f aca="false">IF(OR(F235="",G235=""),"",F235*G235)</f>
        <v/>
      </c>
      <c r="I235" s="35" t="str">
        <f aca="false">IF(C235="","",IFERROR(INDEX(Vendedores!$C$6:$C$25,MATCH(C235,Vendedores!$B$6:$B$25,0)),0))</f>
        <v/>
      </c>
      <c r="J235" s="21" t="str">
        <f aca="false">IF(H235="","",H235*I235)</f>
        <v/>
      </c>
    </row>
    <row r="236" customFormat="false" ht="15" hidden="false" customHeight="false" outlineLevel="0" collapsed="false">
      <c r="B236" s="33"/>
      <c r="C236" s="26"/>
      <c r="D236" s="26"/>
      <c r="E236" s="26"/>
      <c r="F236" s="34"/>
      <c r="G236" s="27"/>
      <c r="H236" s="21" t="str">
        <f aca="false">IF(OR(F236="",G236=""),"",F236*G236)</f>
        <v/>
      </c>
      <c r="I236" s="35" t="str">
        <f aca="false">IF(C236="","",IFERROR(INDEX(Vendedores!$C$6:$C$25,MATCH(C236,Vendedores!$B$6:$B$25,0)),0))</f>
        <v/>
      </c>
      <c r="J236" s="21" t="str">
        <f aca="false">IF(H236="","",H236*I236)</f>
        <v/>
      </c>
    </row>
    <row r="237" customFormat="false" ht="15" hidden="false" customHeight="false" outlineLevel="0" collapsed="false">
      <c r="B237" s="36"/>
      <c r="C237" s="30"/>
      <c r="D237" s="30"/>
      <c r="E237" s="30"/>
      <c r="F237" s="37"/>
      <c r="G237" s="32"/>
      <c r="H237" s="21" t="str">
        <f aca="false">IF(OR(F237="",G237=""),"",F237*G237)</f>
        <v/>
      </c>
      <c r="I237" s="35" t="str">
        <f aca="false">IF(C237="","",IFERROR(INDEX(Vendedores!$C$6:$C$25,MATCH(C237,Vendedores!$B$6:$B$25,0)),0))</f>
        <v/>
      </c>
      <c r="J237" s="21" t="str">
        <f aca="false">IF(H237="","",H237*I237)</f>
        <v/>
      </c>
    </row>
    <row r="238" customFormat="false" ht="15" hidden="false" customHeight="false" outlineLevel="0" collapsed="false">
      <c r="B238" s="33"/>
      <c r="C238" s="26"/>
      <c r="D238" s="26"/>
      <c r="E238" s="26"/>
      <c r="F238" s="34"/>
      <c r="G238" s="27"/>
      <c r="H238" s="21" t="str">
        <f aca="false">IF(OR(F238="",G238=""),"",F238*G238)</f>
        <v/>
      </c>
      <c r="I238" s="35" t="str">
        <f aca="false">IF(C238="","",IFERROR(INDEX(Vendedores!$C$6:$C$25,MATCH(C238,Vendedores!$B$6:$B$25,0)),0))</f>
        <v/>
      </c>
      <c r="J238" s="21" t="str">
        <f aca="false">IF(H238="","",H238*I238)</f>
        <v/>
      </c>
    </row>
    <row r="239" customFormat="false" ht="15" hidden="false" customHeight="false" outlineLevel="0" collapsed="false">
      <c r="B239" s="36"/>
      <c r="C239" s="30"/>
      <c r="D239" s="30"/>
      <c r="E239" s="30"/>
      <c r="F239" s="37"/>
      <c r="G239" s="32"/>
      <c r="H239" s="21" t="str">
        <f aca="false">IF(OR(F239="",G239=""),"",F239*G239)</f>
        <v/>
      </c>
      <c r="I239" s="35" t="str">
        <f aca="false">IF(C239="","",IFERROR(INDEX(Vendedores!$C$6:$C$25,MATCH(C239,Vendedores!$B$6:$B$25,0)),0))</f>
        <v/>
      </c>
      <c r="J239" s="21" t="str">
        <f aca="false">IF(H239="","",H239*I239)</f>
        <v/>
      </c>
    </row>
    <row r="240" customFormat="false" ht="15" hidden="false" customHeight="false" outlineLevel="0" collapsed="false">
      <c r="B240" s="33"/>
      <c r="C240" s="26"/>
      <c r="D240" s="26"/>
      <c r="E240" s="26"/>
      <c r="F240" s="34"/>
      <c r="G240" s="27"/>
      <c r="H240" s="21" t="str">
        <f aca="false">IF(OR(F240="",G240=""),"",F240*G240)</f>
        <v/>
      </c>
      <c r="I240" s="35" t="str">
        <f aca="false">IF(C240="","",IFERROR(INDEX(Vendedores!$C$6:$C$25,MATCH(C240,Vendedores!$B$6:$B$25,0)),0))</f>
        <v/>
      </c>
      <c r="J240" s="21" t="str">
        <f aca="false">IF(H240="","",H240*I240)</f>
        <v/>
      </c>
    </row>
    <row r="241" customFormat="false" ht="15" hidden="false" customHeight="false" outlineLevel="0" collapsed="false">
      <c r="B241" s="36"/>
      <c r="C241" s="30"/>
      <c r="D241" s="30"/>
      <c r="E241" s="30"/>
      <c r="F241" s="37"/>
      <c r="G241" s="32"/>
      <c r="H241" s="21" t="str">
        <f aca="false">IF(OR(F241="",G241=""),"",F241*G241)</f>
        <v/>
      </c>
      <c r="I241" s="35" t="str">
        <f aca="false">IF(C241="","",IFERROR(INDEX(Vendedores!$C$6:$C$25,MATCH(C241,Vendedores!$B$6:$B$25,0)),0))</f>
        <v/>
      </c>
      <c r="J241" s="21" t="str">
        <f aca="false">IF(H241="","",H241*I241)</f>
        <v/>
      </c>
    </row>
    <row r="242" customFormat="false" ht="15" hidden="false" customHeight="false" outlineLevel="0" collapsed="false">
      <c r="B242" s="33"/>
      <c r="C242" s="26"/>
      <c r="D242" s="26"/>
      <c r="E242" s="26"/>
      <c r="F242" s="34"/>
      <c r="G242" s="27"/>
      <c r="H242" s="21" t="str">
        <f aca="false">IF(OR(F242="",G242=""),"",F242*G242)</f>
        <v/>
      </c>
      <c r="I242" s="35" t="str">
        <f aca="false">IF(C242="","",IFERROR(INDEX(Vendedores!$C$6:$C$25,MATCH(C242,Vendedores!$B$6:$B$25,0)),0))</f>
        <v/>
      </c>
      <c r="J242" s="21" t="str">
        <f aca="false">IF(H242="","",H242*I242)</f>
        <v/>
      </c>
    </row>
    <row r="243" customFormat="false" ht="15" hidden="false" customHeight="false" outlineLevel="0" collapsed="false">
      <c r="B243" s="36"/>
      <c r="C243" s="30"/>
      <c r="D243" s="30"/>
      <c r="E243" s="30"/>
      <c r="F243" s="37"/>
      <c r="G243" s="32"/>
      <c r="H243" s="21" t="str">
        <f aca="false">IF(OR(F243="",G243=""),"",F243*G243)</f>
        <v/>
      </c>
      <c r="I243" s="35" t="str">
        <f aca="false">IF(C243="","",IFERROR(INDEX(Vendedores!$C$6:$C$25,MATCH(C243,Vendedores!$B$6:$B$25,0)),0))</f>
        <v/>
      </c>
      <c r="J243" s="21" t="str">
        <f aca="false">IF(H243="","",H243*I243)</f>
        <v/>
      </c>
    </row>
    <row r="244" customFormat="false" ht="15" hidden="false" customHeight="false" outlineLevel="0" collapsed="false">
      <c r="B244" s="33"/>
      <c r="C244" s="26"/>
      <c r="D244" s="26"/>
      <c r="E244" s="26"/>
      <c r="F244" s="34"/>
      <c r="G244" s="27"/>
      <c r="H244" s="21" t="str">
        <f aca="false">IF(OR(F244="",G244=""),"",F244*G244)</f>
        <v/>
      </c>
      <c r="I244" s="35" t="str">
        <f aca="false">IF(C244="","",IFERROR(INDEX(Vendedores!$C$6:$C$25,MATCH(C244,Vendedores!$B$6:$B$25,0)),0))</f>
        <v/>
      </c>
      <c r="J244" s="21" t="str">
        <f aca="false">IF(H244="","",H244*I244)</f>
        <v/>
      </c>
    </row>
    <row r="245" customFormat="false" ht="15" hidden="false" customHeight="false" outlineLevel="0" collapsed="false">
      <c r="B245" s="36"/>
      <c r="C245" s="30"/>
      <c r="D245" s="30"/>
      <c r="E245" s="30"/>
      <c r="F245" s="37"/>
      <c r="G245" s="32"/>
      <c r="H245" s="21" t="str">
        <f aca="false">IF(OR(F245="",G245=""),"",F245*G245)</f>
        <v/>
      </c>
      <c r="I245" s="35" t="str">
        <f aca="false">IF(C245="","",IFERROR(INDEX(Vendedores!$C$6:$C$25,MATCH(C245,Vendedores!$B$6:$B$25,0)),0))</f>
        <v/>
      </c>
      <c r="J245" s="21" t="str">
        <f aca="false">IF(H245="","",H245*I245)</f>
        <v/>
      </c>
    </row>
    <row r="246" customFormat="false" ht="15" hidden="false" customHeight="false" outlineLevel="0" collapsed="false">
      <c r="B246" s="33"/>
      <c r="C246" s="26"/>
      <c r="D246" s="26"/>
      <c r="E246" s="26"/>
      <c r="F246" s="34"/>
      <c r="G246" s="27"/>
      <c r="H246" s="21" t="str">
        <f aca="false">IF(OR(F246="",G246=""),"",F246*G246)</f>
        <v/>
      </c>
      <c r="I246" s="35" t="str">
        <f aca="false">IF(C246="","",IFERROR(INDEX(Vendedores!$C$6:$C$25,MATCH(C246,Vendedores!$B$6:$B$25,0)),0))</f>
        <v/>
      </c>
      <c r="J246" s="21" t="str">
        <f aca="false">IF(H246="","",H246*I246)</f>
        <v/>
      </c>
    </row>
    <row r="247" customFormat="false" ht="15" hidden="false" customHeight="false" outlineLevel="0" collapsed="false">
      <c r="B247" s="36"/>
      <c r="C247" s="30"/>
      <c r="D247" s="30"/>
      <c r="E247" s="30"/>
      <c r="F247" s="37"/>
      <c r="G247" s="32"/>
      <c r="H247" s="21" t="str">
        <f aca="false">IF(OR(F247="",G247=""),"",F247*G247)</f>
        <v/>
      </c>
      <c r="I247" s="35" t="str">
        <f aca="false">IF(C247="","",IFERROR(INDEX(Vendedores!$C$6:$C$25,MATCH(C247,Vendedores!$B$6:$B$25,0)),0))</f>
        <v/>
      </c>
      <c r="J247" s="21" t="str">
        <f aca="false">IF(H247="","",H247*I247)</f>
        <v/>
      </c>
    </row>
    <row r="248" customFormat="false" ht="15" hidden="false" customHeight="false" outlineLevel="0" collapsed="false">
      <c r="B248" s="33"/>
      <c r="C248" s="26"/>
      <c r="D248" s="26"/>
      <c r="E248" s="26"/>
      <c r="F248" s="34"/>
      <c r="G248" s="27"/>
      <c r="H248" s="21" t="str">
        <f aca="false">IF(OR(F248="",G248=""),"",F248*G248)</f>
        <v/>
      </c>
      <c r="I248" s="35" t="str">
        <f aca="false">IF(C248="","",IFERROR(INDEX(Vendedores!$C$6:$C$25,MATCH(C248,Vendedores!$B$6:$B$25,0)),0))</f>
        <v/>
      </c>
      <c r="J248" s="21" t="str">
        <f aca="false">IF(H248="","",H248*I248)</f>
        <v/>
      </c>
    </row>
    <row r="249" customFormat="false" ht="15" hidden="false" customHeight="false" outlineLevel="0" collapsed="false">
      <c r="B249" s="36"/>
      <c r="C249" s="30"/>
      <c r="D249" s="30"/>
      <c r="E249" s="30"/>
      <c r="F249" s="37"/>
      <c r="G249" s="32"/>
      <c r="H249" s="21" t="str">
        <f aca="false">IF(OR(F249="",G249=""),"",F249*G249)</f>
        <v/>
      </c>
      <c r="I249" s="35" t="str">
        <f aca="false">IF(C249="","",IFERROR(INDEX(Vendedores!$C$6:$C$25,MATCH(C249,Vendedores!$B$6:$B$25,0)),0))</f>
        <v/>
      </c>
      <c r="J249" s="21" t="str">
        <f aca="false">IF(H249="","",H249*I249)</f>
        <v/>
      </c>
    </row>
    <row r="250" customFormat="false" ht="15" hidden="false" customHeight="false" outlineLevel="0" collapsed="false">
      <c r="B250" s="33"/>
      <c r="C250" s="26"/>
      <c r="D250" s="26"/>
      <c r="E250" s="26"/>
      <c r="F250" s="34"/>
      <c r="G250" s="27"/>
      <c r="H250" s="21" t="str">
        <f aca="false">IF(OR(F250="",G250=""),"",F250*G250)</f>
        <v/>
      </c>
      <c r="I250" s="35" t="str">
        <f aca="false">IF(C250="","",IFERROR(INDEX(Vendedores!$C$6:$C$25,MATCH(C250,Vendedores!$B$6:$B$25,0)),0))</f>
        <v/>
      </c>
      <c r="J250" s="21" t="str">
        <f aca="false">IF(H250="","",H250*I250)</f>
        <v/>
      </c>
    </row>
    <row r="251" customFormat="false" ht="15" hidden="false" customHeight="false" outlineLevel="0" collapsed="false">
      <c r="B251" s="36"/>
      <c r="C251" s="30"/>
      <c r="D251" s="30"/>
      <c r="E251" s="30"/>
      <c r="F251" s="37"/>
      <c r="G251" s="32"/>
      <c r="H251" s="21" t="str">
        <f aca="false">IF(OR(F251="",G251=""),"",F251*G251)</f>
        <v/>
      </c>
      <c r="I251" s="35" t="str">
        <f aca="false">IF(C251="","",IFERROR(INDEX(Vendedores!$C$6:$C$25,MATCH(C251,Vendedores!$B$6:$B$25,0)),0))</f>
        <v/>
      </c>
      <c r="J251" s="21" t="str">
        <f aca="false">IF(H251="","",H251*I251)</f>
        <v/>
      </c>
    </row>
    <row r="252" customFormat="false" ht="15" hidden="false" customHeight="false" outlineLevel="0" collapsed="false">
      <c r="B252" s="33"/>
      <c r="C252" s="26"/>
      <c r="D252" s="26"/>
      <c r="E252" s="26"/>
      <c r="F252" s="34"/>
      <c r="G252" s="27"/>
      <c r="H252" s="21" t="str">
        <f aca="false">IF(OR(F252="",G252=""),"",F252*G252)</f>
        <v/>
      </c>
      <c r="I252" s="35" t="str">
        <f aca="false">IF(C252="","",IFERROR(INDEX(Vendedores!$C$6:$C$25,MATCH(C252,Vendedores!$B$6:$B$25,0)),0))</f>
        <v/>
      </c>
      <c r="J252" s="21" t="str">
        <f aca="false">IF(H252="","",H252*I252)</f>
        <v/>
      </c>
    </row>
    <row r="253" customFormat="false" ht="15" hidden="false" customHeight="false" outlineLevel="0" collapsed="false">
      <c r="B253" s="36"/>
      <c r="C253" s="30"/>
      <c r="D253" s="30"/>
      <c r="E253" s="30"/>
      <c r="F253" s="37"/>
      <c r="G253" s="32"/>
      <c r="H253" s="21" t="str">
        <f aca="false">IF(OR(F253="",G253=""),"",F253*G253)</f>
        <v/>
      </c>
      <c r="I253" s="35" t="str">
        <f aca="false">IF(C253="","",IFERROR(INDEX(Vendedores!$C$6:$C$25,MATCH(C253,Vendedores!$B$6:$B$25,0)),0))</f>
        <v/>
      </c>
      <c r="J253" s="21" t="str">
        <f aca="false">IF(H253="","",H253*I253)</f>
        <v/>
      </c>
    </row>
    <row r="254" customFormat="false" ht="15" hidden="false" customHeight="false" outlineLevel="0" collapsed="false">
      <c r="B254" s="33"/>
      <c r="C254" s="26"/>
      <c r="D254" s="26"/>
      <c r="E254" s="26"/>
      <c r="F254" s="34"/>
      <c r="G254" s="27"/>
      <c r="H254" s="21" t="str">
        <f aca="false">IF(OR(F254="",G254=""),"",F254*G254)</f>
        <v/>
      </c>
      <c r="I254" s="35" t="str">
        <f aca="false">IF(C254="","",IFERROR(INDEX(Vendedores!$C$6:$C$25,MATCH(C254,Vendedores!$B$6:$B$25,0)),0))</f>
        <v/>
      </c>
      <c r="J254" s="21" t="str">
        <f aca="false">IF(H254="","",H254*I254)</f>
        <v/>
      </c>
    </row>
    <row r="255" customFormat="false" ht="15" hidden="false" customHeight="false" outlineLevel="0" collapsed="false">
      <c r="B255" s="36"/>
      <c r="C255" s="30"/>
      <c r="D255" s="30"/>
      <c r="E255" s="30"/>
      <c r="F255" s="37"/>
      <c r="G255" s="32"/>
      <c r="H255" s="21" t="str">
        <f aca="false">IF(OR(F255="",G255=""),"",F255*G255)</f>
        <v/>
      </c>
      <c r="I255" s="35" t="str">
        <f aca="false">IF(C255="","",IFERROR(INDEX(Vendedores!$C$6:$C$25,MATCH(C255,Vendedores!$B$6:$B$25,0)),0))</f>
        <v/>
      </c>
      <c r="J255" s="21" t="str">
        <f aca="false">IF(H255="","",H255*I255)</f>
        <v/>
      </c>
    </row>
    <row r="256" customFormat="false" ht="15" hidden="false" customHeight="false" outlineLevel="0" collapsed="false">
      <c r="B256" s="33"/>
      <c r="C256" s="26"/>
      <c r="D256" s="26"/>
      <c r="E256" s="26"/>
      <c r="F256" s="34"/>
      <c r="G256" s="27"/>
      <c r="H256" s="21" t="str">
        <f aca="false">IF(OR(F256="",G256=""),"",F256*G256)</f>
        <v/>
      </c>
      <c r="I256" s="35" t="str">
        <f aca="false">IF(C256="","",IFERROR(INDEX(Vendedores!$C$6:$C$25,MATCH(C256,Vendedores!$B$6:$B$25,0)),0))</f>
        <v/>
      </c>
      <c r="J256" s="21" t="str">
        <f aca="false">IF(H256="","",H256*I256)</f>
        <v/>
      </c>
    </row>
    <row r="257" customFormat="false" ht="15" hidden="false" customHeight="false" outlineLevel="0" collapsed="false">
      <c r="B257" s="36"/>
      <c r="C257" s="30"/>
      <c r="D257" s="30"/>
      <c r="E257" s="30"/>
      <c r="F257" s="37"/>
      <c r="G257" s="32"/>
      <c r="H257" s="21" t="str">
        <f aca="false">IF(OR(F257="",G257=""),"",F257*G257)</f>
        <v/>
      </c>
      <c r="I257" s="35" t="str">
        <f aca="false">IF(C257="","",IFERROR(INDEX(Vendedores!$C$6:$C$25,MATCH(C257,Vendedores!$B$6:$B$25,0)),0))</f>
        <v/>
      </c>
      <c r="J257" s="21" t="str">
        <f aca="false">IF(H257="","",H257*I257)</f>
        <v/>
      </c>
    </row>
    <row r="258" customFormat="false" ht="15" hidden="false" customHeight="false" outlineLevel="0" collapsed="false">
      <c r="B258" s="33"/>
      <c r="C258" s="26"/>
      <c r="D258" s="26"/>
      <c r="E258" s="26"/>
      <c r="F258" s="34"/>
      <c r="G258" s="27"/>
      <c r="H258" s="21" t="str">
        <f aca="false">IF(OR(F258="",G258=""),"",F258*G258)</f>
        <v/>
      </c>
      <c r="I258" s="35" t="str">
        <f aca="false">IF(C258="","",IFERROR(INDEX(Vendedores!$C$6:$C$25,MATCH(C258,Vendedores!$B$6:$B$25,0)),0))</f>
        <v/>
      </c>
      <c r="J258" s="21" t="str">
        <f aca="false">IF(H258="","",H258*I258)</f>
        <v/>
      </c>
    </row>
    <row r="259" customFormat="false" ht="15" hidden="false" customHeight="false" outlineLevel="0" collapsed="false">
      <c r="B259" s="36"/>
      <c r="C259" s="30"/>
      <c r="D259" s="30"/>
      <c r="E259" s="30"/>
      <c r="F259" s="37"/>
      <c r="G259" s="32"/>
      <c r="H259" s="21" t="str">
        <f aca="false">IF(OR(F259="",G259=""),"",F259*G259)</f>
        <v/>
      </c>
      <c r="I259" s="35" t="str">
        <f aca="false">IF(C259="","",IFERROR(INDEX(Vendedores!$C$6:$C$25,MATCH(C259,Vendedores!$B$6:$B$25,0)),0))</f>
        <v/>
      </c>
      <c r="J259" s="21" t="str">
        <f aca="false">IF(H259="","",H259*I259)</f>
        <v/>
      </c>
    </row>
    <row r="260" customFormat="false" ht="15" hidden="false" customHeight="false" outlineLevel="0" collapsed="false">
      <c r="B260" s="33"/>
      <c r="C260" s="26"/>
      <c r="D260" s="26"/>
      <c r="E260" s="26"/>
      <c r="F260" s="34"/>
      <c r="G260" s="27"/>
      <c r="H260" s="21" t="str">
        <f aca="false">IF(OR(F260="",G260=""),"",F260*G260)</f>
        <v/>
      </c>
      <c r="I260" s="35" t="str">
        <f aca="false">IF(C260="","",IFERROR(INDEX(Vendedores!$C$6:$C$25,MATCH(C260,Vendedores!$B$6:$B$25,0)),0))</f>
        <v/>
      </c>
      <c r="J260" s="21" t="str">
        <f aca="false">IF(H260="","",H260*I260)</f>
        <v/>
      </c>
    </row>
    <row r="261" customFormat="false" ht="15" hidden="false" customHeight="false" outlineLevel="0" collapsed="false">
      <c r="B261" s="36"/>
      <c r="C261" s="30"/>
      <c r="D261" s="30"/>
      <c r="E261" s="30"/>
      <c r="F261" s="37"/>
      <c r="G261" s="32"/>
      <c r="H261" s="21" t="str">
        <f aca="false">IF(OR(F261="",G261=""),"",F261*G261)</f>
        <v/>
      </c>
      <c r="I261" s="35" t="str">
        <f aca="false">IF(C261="","",IFERROR(INDEX(Vendedores!$C$6:$C$25,MATCH(C261,Vendedores!$B$6:$B$25,0)),0))</f>
        <v/>
      </c>
      <c r="J261" s="21" t="str">
        <f aca="false">IF(H261="","",H261*I261)</f>
        <v/>
      </c>
    </row>
    <row r="262" customFormat="false" ht="15" hidden="false" customHeight="false" outlineLevel="0" collapsed="false">
      <c r="B262" s="33"/>
      <c r="C262" s="26"/>
      <c r="D262" s="26"/>
      <c r="E262" s="26"/>
      <c r="F262" s="34"/>
      <c r="G262" s="27"/>
      <c r="H262" s="21" t="str">
        <f aca="false">IF(OR(F262="",G262=""),"",F262*G262)</f>
        <v/>
      </c>
      <c r="I262" s="35" t="str">
        <f aca="false">IF(C262="","",IFERROR(INDEX(Vendedores!$C$6:$C$25,MATCH(C262,Vendedores!$B$6:$B$25,0)),0))</f>
        <v/>
      </c>
      <c r="J262" s="21" t="str">
        <f aca="false">IF(H262="","",H262*I262)</f>
        <v/>
      </c>
    </row>
    <row r="263" customFormat="false" ht="15" hidden="false" customHeight="false" outlineLevel="0" collapsed="false">
      <c r="B263" s="36"/>
      <c r="C263" s="30"/>
      <c r="D263" s="30"/>
      <c r="E263" s="30"/>
      <c r="F263" s="37"/>
      <c r="G263" s="32"/>
      <c r="H263" s="21" t="str">
        <f aca="false">IF(OR(F263="",G263=""),"",F263*G263)</f>
        <v/>
      </c>
      <c r="I263" s="35" t="str">
        <f aca="false">IF(C263="","",IFERROR(INDEX(Vendedores!$C$6:$C$25,MATCH(C263,Vendedores!$B$6:$B$25,0)),0))</f>
        <v/>
      </c>
      <c r="J263" s="21" t="str">
        <f aca="false">IF(H263="","",H263*I263)</f>
        <v/>
      </c>
    </row>
    <row r="264" customFormat="false" ht="15" hidden="false" customHeight="false" outlineLevel="0" collapsed="false">
      <c r="B264" s="33"/>
      <c r="C264" s="26"/>
      <c r="D264" s="26"/>
      <c r="E264" s="26"/>
      <c r="F264" s="34"/>
      <c r="G264" s="27"/>
      <c r="H264" s="21" t="str">
        <f aca="false">IF(OR(F264="",G264=""),"",F264*G264)</f>
        <v/>
      </c>
      <c r="I264" s="35" t="str">
        <f aca="false">IF(C264="","",IFERROR(INDEX(Vendedores!$C$6:$C$25,MATCH(C264,Vendedores!$B$6:$B$25,0)),0))</f>
        <v/>
      </c>
      <c r="J264" s="21" t="str">
        <f aca="false">IF(H264="","",H264*I264)</f>
        <v/>
      </c>
    </row>
    <row r="265" customFormat="false" ht="15" hidden="false" customHeight="false" outlineLevel="0" collapsed="false">
      <c r="B265" s="36"/>
      <c r="C265" s="30"/>
      <c r="D265" s="30"/>
      <c r="E265" s="30"/>
      <c r="F265" s="37"/>
      <c r="G265" s="32"/>
      <c r="H265" s="21" t="str">
        <f aca="false">IF(OR(F265="",G265=""),"",F265*G265)</f>
        <v/>
      </c>
      <c r="I265" s="35" t="str">
        <f aca="false">IF(C265="","",IFERROR(INDEX(Vendedores!$C$6:$C$25,MATCH(C265,Vendedores!$B$6:$B$25,0)),0))</f>
        <v/>
      </c>
      <c r="J265" s="21" t="str">
        <f aca="false">IF(H265="","",H265*I265)</f>
        <v/>
      </c>
    </row>
    <row r="266" customFormat="false" ht="15" hidden="false" customHeight="false" outlineLevel="0" collapsed="false">
      <c r="B266" s="33"/>
      <c r="C266" s="26"/>
      <c r="D266" s="26"/>
      <c r="E266" s="26"/>
      <c r="F266" s="34"/>
      <c r="G266" s="27"/>
      <c r="H266" s="21" t="str">
        <f aca="false">IF(OR(F266="",G266=""),"",F266*G266)</f>
        <v/>
      </c>
      <c r="I266" s="35" t="str">
        <f aca="false">IF(C266="","",IFERROR(INDEX(Vendedores!$C$6:$C$25,MATCH(C266,Vendedores!$B$6:$B$25,0)),0))</f>
        <v/>
      </c>
      <c r="J266" s="21" t="str">
        <f aca="false">IF(H266="","",H266*I266)</f>
        <v/>
      </c>
    </row>
    <row r="267" customFormat="false" ht="15" hidden="false" customHeight="false" outlineLevel="0" collapsed="false">
      <c r="B267" s="36"/>
      <c r="C267" s="30"/>
      <c r="D267" s="30"/>
      <c r="E267" s="30"/>
      <c r="F267" s="37"/>
      <c r="G267" s="32"/>
      <c r="H267" s="21" t="str">
        <f aca="false">IF(OR(F267="",G267=""),"",F267*G267)</f>
        <v/>
      </c>
      <c r="I267" s="35" t="str">
        <f aca="false">IF(C267="","",IFERROR(INDEX(Vendedores!$C$6:$C$25,MATCH(C267,Vendedores!$B$6:$B$25,0)),0))</f>
        <v/>
      </c>
      <c r="J267" s="21" t="str">
        <f aca="false">IF(H267="","",H267*I267)</f>
        <v/>
      </c>
    </row>
    <row r="268" customFormat="false" ht="15" hidden="false" customHeight="false" outlineLevel="0" collapsed="false">
      <c r="B268" s="33"/>
      <c r="C268" s="26"/>
      <c r="D268" s="26"/>
      <c r="E268" s="26"/>
      <c r="F268" s="34"/>
      <c r="G268" s="27"/>
      <c r="H268" s="21" t="str">
        <f aca="false">IF(OR(F268="",G268=""),"",F268*G268)</f>
        <v/>
      </c>
      <c r="I268" s="35" t="str">
        <f aca="false">IF(C268="","",IFERROR(INDEX(Vendedores!$C$6:$C$25,MATCH(C268,Vendedores!$B$6:$B$25,0)),0))</f>
        <v/>
      </c>
      <c r="J268" s="21" t="str">
        <f aca="false">IF(H268="","",H268*I268)</f>
        <v/>
      </c>
    </row>
    <row r="269" customFormat="false" ht="15" hidden="false" customHeight="false" outlineLevel="0" collapsed="false">
      <c r="B269" s="36"/>
      <c r="C269" s="30"/>
      <c r="D269" s="30"/>
      <c r="E269" s="30"/>
      <c r="F269" s="37"/>
      <c r="G269" s="32"/>
      <c r="H269" s="21" t="str">
        <f aca="false">IF(OR(F269="",G269=""),"",F269*G269)</f>
        <v/>
      </c>
      <c r="I269" s="35" t="str">
        <f aca="false">IF(C269="","",IFERROR(INDEX(Vendedores!$C$6:$C$25,MATCH(C269,Vendedores!$B$6:$B$25,0)),0))</f>
        <v/>
      </c>
      <c r="J269" s="21" t="str">
        <f aca="false">IF(H269="","",H269*I269)</f>
        <v/>
      </c>
    </row>
    <row r="270" customFormat="false" ht="15" hidden="false" customHeight="false" outlineLevel="0" collapsed="false">
      <c r="B270" s="33"/>
      <c r="C270" s="26"/>
      <c r="D270" s="26"/>
      <c r="E270" s="26"/>
      <c r="F270" s="34"/>
      <c r="G270" s="27"/>
      <c r="H270" s="21" t="str">
        <f aca="false">IF(OR(F270="",G270=""),"",F270*G270)</f>
        <v/>
      </c>
      <c r="I270" s="35" t="str">
        <f aca="false">IF(C270="","",IFERROR(INDEX(Vendedores!$C$6:$C$25,MATCH(C270,Vendedores!$B$6:$B$25,0)),0))</f>
        <v/>
      </c>
      <c r="J270" s="21" t="str">
        <f aca="false">IF(H270="","",H270*I270)</f>
        <v/>
      </c>
    </row>
    <row r="271" customFormat="false" ht="15" hidden="false" customHeight="false" outlineLevel="0" collapsed="false">
      <c r="B271" s="36"/>
      <c r="C271" s="30"/>
      <c r="D271" s="30"/>
      <c r="E271" s="30"/>
      <c r="F271" s="37"/>
      <c r="G271" s="32"/>
      <c r="H271" s="21" t="str">
        <f aca="false">IF(OR(F271="",G271=""),"",F271*G271)</f>
        <v/>
      </c>
      <c r="I271" s="35" t="str">
        <f aca="false">IF(C271="","",IFERROR(INDEX(Vendedores!$C$6:$C$25,MATCH(C271,Vendedores!$B$6:$B$25,0)),0))</f>
        <v/>
      </c>
      <c r="J271" s="21" t="str">
        <f aca="false">IF(H271="","",H271*I271)</f>
        <v/>
      </c>
    </row>
    <row r="272" customFormat="false" ht="15" hidden="false" customHeight="false" outlineLevel="0" collapsed="false">
      <c r="B272" s="33"/>
      <c r="C272" s="26"/>
      <c r="D272" s="26"/>
      <c r="E272" s="26"/>
      <c r="F272" s="34"/>
      <c r="G272" s="27"/>
      <c r="H272" s="21" t="str">
        <f aca="false">IF(OR(F272="",G272=""),"",F272*G272)</f>
        <v/>
      </c>
      <c r="I272" s="35" t="str">
        <f aca="false">IF(C272="","",IFERROR(INDEX(Vendedores!$C$6:$C$25,MATCH(C272,Vendedores!$B$6:$B$25,0)),0))</f>
        <v/>
      </c>
      <c r="J272" s="21" t="str">
        <f aca="false">IF(H272="","",H272*I272)</f>
        <v/>
      </c>
    </row>
    <row r="273" customFormat="false" ht="15" hidden="false" customHeight="false" outlineLevel="0" collapsed="false">
      <c r="B273" s="36"/>
      <c r="C273" s="30"/>
      <c r="D273" s="30"/>
      <c r="E273" s="30"/>
      <c r="F273" s="37"/>
      <c r="G273" s="32"/>
      <c r="H273" s="21" t="str">
        <f aca="false">IF(OR(F273="",G273=""),"",F273*G273)</f>
        <v/>
      </c>
      <c r="I273" s="35" t="str">
        <f aca="false">IF(C273="","",IFERROR(INDEX(Vendedores!$C$6:$C$25,MATCH(C273,Vendedores!$B$6:$B$25,0)),0))</f>
        <v/>
      </c>
      <c r="J273" s="21" t="str">
        <f aca="false">IF(H273="","",H273*I273)</f>
        <v/>
      </c>
    </row>
    <row r="274" customFormat="false" ht="15" hidden="false" customHeight="false" outlineLevel="0" collapsed="false">
      <c r="B274" s="33"/>
      <c r="C274" s="26"/>
      <c r="D274" s="26"/>
      <c r="E274" s="26"/>
      <c r="F274" s="34"/>
      <c r="G274" s="27"/>
      <c r="H274" s="21" t="str">
        <f aca="false">IF(OR(F274="",G274=""),"",F274*G274)</f>
        <v/>
      </c>
      <c r="I274" s="35" t="str">
        <f aca="false">IF(C274="","",IFERROR(INDEX(Vendedores!$C$6:$C$25,MATCH(C274,Vendedores!$B$6:$B$25,0)),0))</f>
        <v/>
      </c>
      <c r="J274" s="21" t="str">
        <f aca="false">IF(H274="","",H274*I274)</f>
        <v/>
      </c>
    </row>
    <row r="275" customFormat="false" ht="15" hidden="false" customHeight="false" outlineLevel="0" collapsed="false">
      <c r="B275" s="36"/>
      <c r="C275" s="30"/>
      <c r="D275" s="30"/>
      <c r="E275" s="30"/>
      <c r="F275" s="37"/>
      <c r="G275" s="32"/>
      <c r="H275" s="21" t="str">
        <f aca="false">IF(OR(F275="",G275=""),"",F275*G275)</f>
        <v/>
      </c>
      <c r="I275" s="35" t="str">
        <f aca="false">IF(C275="","",IFERROR(INDEX(Vendedores!$C$6:$C$25,MATCH(C275,Vendedores!$B$6:$B$25,0)),0))</f>
        <v/>
      </c>
      <c r="J275" s="21" t="str">
        <f aca="false">IF(H275="","",H275*I275)</f>
        <v/>
      </c>
    </row>
    <row r="276" customFormat="false" ht="15" hidden="false" customHeight="false" outlineLevel="0" collapsed="false">
      <c r="B276" s="33"/>
      <c r="C276" s="26"/>
      <c r="D276" s="26"/>
      <c r="E276" s="26"/>
      <c r="F276" s="34"/>
      <c r="G276" s="27"/>
      <c r="H276" s="21" t="str">
        <f aca="false">IF(OR(F276="",G276=""),"",F276*G276)</f>
        <v/>
      </c>
      <c r="I276" s="35" t="str">
        <f aca="false">IF(C276="","",IFERROR(INDEX(Vendedores!$C$6:$C$25,MATCH(C276,Vendedores!$B$6:$B$25,0)),0))</f>
        <v/>
      </c>
      <c r="J276" s="21" t="str">
        <f aca="false">IF(H276="","",H276*I276)</f>
        <v/>
      </c>
    </row>
    <row r="277" customFormat="false" ht="15" hidden="false" customHeight="false" outlineLevel="0" collapsed="false">
      <c r="B277" s="36"/>
      <c r="C277" s="30"/>
      <c r="D277" s="30"/>
      <c r="E277" s="30"/>
      <c r="F277" s="37"/>
      <c r="G277" s="32"/>
      <c r="H277" s="21" t="str">
        <f aca="false">IF(OR(F277="",G277=""),"",F277*G277)</f>
        <v/>
      </c>
      <c r="I277" s="35" t="str">
        <f aca="false">IF(C277="","",IFERROR(INDEX(Vendedores!$C$6:$C$25,MATCH(C277,Vendedores!$B$6:$B$25,0)),0))</f>
        <v/>
      </c>
      <c r="J277" s="21" t="str">
        <f aca="false">IF(H277="","",H277*I277)</f>
        <v/>
      </c>
    </row>
    <row r="278" customFormat="false" ht="15" hidden="false" customHeight="false" outlineLevel="0" collapsed="false">
      <c r="B278" s="33"/>
      <c r="C278" s="26"/>
      <c r="D278" s="26"/>
      <c r="E278" s="26"/>
      <c r="F278" s="34"/>
      <c r="G278" s="27"/>
      <c r="H278" s="21" t="str">
        <f aca="false">IF(OR(F278="",G278=""),"",F278*G278)</f>
        <v/>
      </c>
      <c r="I278" s="35" t="str">
        <f aca="false">IF(C278="","",IFERROR(INDEX(Vendedores!$C$6:$C$25,MATCH(C278,Vendedores!$B$6:$B$25,0)),0))</f>
        <v/>
      </c>
      <c r="J278" s="21" t="str">
        <f aca="false">IF(H278="","",H278*I278)</f>
        <v/>
      </c>
    </row>
    <row r="279" customFormat="false" ht="15" hidden="false" customHeight="false" outlineLevel="0" collapsed="false">
      <c r="B279" s="36"/>
      <c r="C279" s="30"/>
      <c r="D279" s="30"/>
      <c r="E279" s="30"/>
      <c r="F279" s="37"/>
      <c r="G279" s="32"/>
      <c r="H279" s="21" t="str">
        <f aca="false">IF(OR(F279="",G279=""),"",F279*G279)</f>
        <v/>
      </c>
      <c r="I279" s="35" t="str">
        <f aca="false">IF(C279="","",IFERROR(INDEX(Vendedores!$C$6:$C$25,MATCH(C279,Vendedores!$B$6:$B$25,0)),0))</f>
        <v/>
      </c>
      <c r="J279" s="21" t="str">
        <f aca="false">IF(H279="","",H279*I279)</f>
        <v/>
      </c>
    </row>
    <row r="280" customFormat="false" ht="15" hidden="false" customHeight="false" outlineLevel="0" collapsed="false">
      <c r="B280" s="33"/>
      <c r="C280" s="26"/>
      <c r="D280" s="26"/>
      <c r="E280" s="26"/>
      <c r="F280" s="34"/>
      <c r="G280" s="27"/>
      <c r="H280" s="21" t="str">
        <f aca="false">IF(OR(F280="",G280=""),"",F280*G280)</f>
        <v/>
      </c>
      <c r="I280" s="35" t="str">
        <f aca="false">IF(C280="","",IFERROR(INDEX(Vendedores!$C$6:$C$25,MATCH(C280,Vendedores!$B$6:$B$25,0)),0))</f>
        <v/>
      </c>
      <c r="J280" s="21" t="str">
        <f aca="false">IF(H280="","",H280*I280)</f>
        <v/>
      </c>
    </row>
    <row r="281" customFormat="false" ht="15" hidden="false" customHeight="false" outlineLevel="0" collapsed="false">
      <c r="B281" s="36"/>
      <c r="C281" s="30"/>
      <c r="D281" s="30"/>
      <c r="E281" s="30"/>
      <c r="F281" s="37"/>
      <c r="G281" s="32"/>
      <c r="H281" s="21" t="str">
        <f aca="false">IF(OR(F281="",G281=""),"",F281*G281)</f>
        <v/>
      </c>
      <c r="I281" s="35" t="str">
        <f aca="false">IF(C281="","",IFERROR(INDEX(Vendedores!$C$6:$C$25,MATCH(C281,Vendedores!$B$6:$B$25,0)),0))</f>
        <v/>
      </c>
      <c r="J281" s="21" t="str">
        <f aca="false">IF(H281="","",H281*I281)</f>
        <v/>
      </c>
    </row>
    <row r="282" customFormat="false" ht="15" hidden="false" customHeight="false" outlineLevel="0" collapsed="false">
      <c r="B282" s="33"/>
      <c r="C282" s="26"/>
      <c r="D282" s="26"/>
      <c r="E282" s="26"/>
      <c r="F282" s="34"/>
      <c r="G282" s="27"/>
      <c r="H282" s="21" t="str">
        <f aca="false">IF(OR(F282="",G282=""),"",F282*G282)</f>
        <v/>
      </c>
      <c r="I282" s="35" t="str">
        <f aca="false">IF(C282="","",IFERROR(INDEX(Vendedores!$C$6:$C$25,MATCH(C282,Vendedores!$B$6:$B$25,0)),0))</f>
        <v/>
      </c>
      <c r="J282" s="21" t="str">
        <f aca="false">IF(H282="","",H282*I282)</f>
        <v/>
      </c>
    </row>
    <row r="283" customFormat="false" ht="15" hidden="false" customHeight="false" outlineLevel="0" collapsed="false">
      <c r="B283" s="36"/>
      <c r="C283" s="30"/>
      <c r="D283" s="30"/>
      <c r="E283" s="30"/>
      <c r="F283" s="37"/>
      <c r="G283" s="32"/>
      <c r="H283" s="21" t="str">
        <f aca="false">IF(OR(F283="",G283=""),"",F283*G283)</f>
        <v/>
      </c>
      <c r="I283" s="35" t="str">
        <f aca="false">IF(C283="","",IFERROR(INDEX(Vendedores!$C$6:$C$25,MATCH(C283,Vendedores!$B$6:$B$25,0)),0))</f>
        <v/>
      </c>
      <c r="J283" s="21" t="str">
        <f aca="false">IF(H283="","",H283*I283)</f>
        <v/>
      </c>
    </row>
    <row r="284" customFormat="false" ht="15" hidden="false" customHeight="false" outlineLevel="0" collapsed="false">
      <c r="B284" s="33"/>
      <c r="C284" s="26"/>
      <c r="D284" s="26"/>
      <c r="E284" s="26"/>
      <c r="F284" s="34"/>
      <c r="G284" s="27"/>
      <c r="H284" s="21" t="str">
        <f aca="false">IF(OR(F284="",G284=""),"",F284*G284)</f>
        <v/>
      </c>
      <c r="I284" s="35" t="str">
        <f aca="false">IF(C284="","",IFERROR(INDEX(Vendedores!$C$6:$C$25,MATCH(C284,Vendedores!$B$6:$B$25,0)),0))</f>
        <v/>
      </c>
      <c r="J284" s="21" t="str">
        <f aca="false">IF(H284="","",H284*I284)</f>
        <v/>
      </c>
    </row>
    <row r="285" customFormat="false" ht="15" hidden="false" customHeight="false" outlineLevel="0" collapsed="false">
      <c r="B285" s="36"/>
      <c r="C285" s="30"/>
      <c r="D285" s="30"/>
      <c r="E285" s="30"/>
      <c r="F285" s="37"/>
      <c r="G285" s="32"/>
      <c r="H285" s="21" t="str">
        <f aca="false">IF(OR(F285="",G285=""),"",F285*G285)</f>
        <v/>
      </c>
      <c r="I285" s="35" t="str">
        <f aca="false">IF(C285="","",IFERROR(INDEX(Vendedores!$C$6:$C$25,MATCH(C285,Vendedores!$B$6:$B$25,0)),0))</f>
        <v/>
      </c>
      <c r="J285" s="21" t="str">
        <f aca="false">IF(H285="","",H285*I285)</f>
        <v/>
      </c>
    </row>
    <row r="286" customFormat="false" ht="15" hidden="false" customHeight="false" outlineLevel="0" collapsed="false">
      <c r="B286" s="33"/>
      <c r="C286" s="26"/>
      <c r="D286" s="26"/>
      <c r="E286" s="26"/>
      <c r="F286" s="34"/>
      <c r="G286" s="27"/>
      <c r="H286" s="21" t="str">
        <f aca="false">IF(OR(F286="",G286=""),"",F286*G286)</f>
        <v/>
      </c>
      <c r="I286" s="35" t="str">
        <f aca="false">IF(C286="","",IFERROR(INDEX(Vendedores!$C$6:$C$25,MATCH(C286,Vendedores!$B$6:$B$25,0)),0))</f>
        <v/>
      </c>
      <c r="J286" s="21" t="str">
        <f aca="false">IF(H286="","",H286*I286)</f>
        <v/>
      </c>
    </row>
    <row r="287" customFormat="false" ht="15" hidden="false" customHeight="false" outlineLevel="0" collapsed="false">
      <c r="B287" s="36"/>
      <c r="C287" s="30"/>
      <c r="D287" s="30"/>
      <c r="E287" s="30"/>
      <c r="F287" s="37"/>
      <c r="G287" s="32"/>
      <c r="H287" s="21" t="str">
        <f aca="false">IF(OR(F287="",G287=""),"",F287*G287)</f>
        <v/>
      </c>
      <c r="I287" s="35" t="str">
        <f aca="false">IF(C287="","",IFERROR(INDEX(Vendedores!$C$6:$C$25,MATCH(C287,Vendedores!$B$6:$B$25,0)),0))</f>
        <v/>
      </c>
      <c r="J287" s="21" t="str">
        <f aca="false">IF(H287="","",H287*I287)</f>
        <v/>
      </c>
    </row>
    <row r="288" customFormat="false" ht="15" hidden="false" customHeight="false" outlineLevel="0" collapsed="false">
      <c r="B288" s="33"/>
      <c r="C288" s="26"/>
      <c r="D288" s="26"/>
      <c r="E288" s="26"/>
      <c r="F288" s="34"/>
      <c r="G288" s="27"/>
      <c r="H288" s="21" t="str">
        <f aca="false">IF(OR(F288="",G288=""),"",F288*G288)</f>
        <v/>
      </c>
      <c r="I288" s="35" t="str">
        <f aca="false">IF(C288="","",IFERROR(INDEX(Vendedores!$C$6:$C$25,MATCH(C288,Vendedores!$B$6:$B$25,0)),0))</f>
        <v/>
      </c>
      <c r="J288" s="21" t="str">
        <f aca="false">IF(H288="","",H288*I288)</f>
        <v/>
      </c>
    </row>
    <row r="289" customFormat="false" ht="15" hidden="false" customHeight="false" outlineLevel="0" collapsed="false">
      <c r="B289" s="36"/>
      <c r="C289" s="30"/>
      <c r="D289" s="30"/>
      <c r="E289" s="30"/>
      <c r="F289" s="37"/>
      <c r="G289" s="32"/>
      <c r="H289" s="21" t="str">
        <f aca="false">IF(OR(F289="",G289=""),"",F289*G289)</f>
        <v/>
      </c>
      <c r="I289" s="35" t="str">
        <f aca="false">IF(C289="","",IFERROR(INDEX(Vendedores!$C$6:$C$25,MATCH(C289,Vendedores!$B$6:$B$25,0)),0))</f>
        <v/>
      </c>
      <c r="J289" s="21" t="str">
        <f aca="false">IF(H289="","",H289*I289)</f>
        <v/>
      </c>
    </row>
    <row r="290" customFormat="false" ht="15" hidden="false" customHeight="false" outlineLevel="0" collapsed="false">
      <c r="B290" s="33"/>
      <c r="C290" s="26"/>
      <c r="D290" s="26"/>
      <c r="E290" s="26"/>
      <c r="F290" s="34"/>
      <c r="G290" s="27"/>
      <c r="H290" s="21" t="str">
        <f aca="false">IF(OR(F290="",G290=""),"",F290*G290)</f>
        <v/>
      </c>
      <c r="I290" s="35" t="str">
        <f aca="false">IF(C290="","",IFERROR(INDEX(Vendedores!$C$6:$C$25,MATCH(C290,Vendedores!$B$6:$B$25,0)),0))</f>
        <v/>
      </c>
      <c r="J290" s="21" t="str">
        <f aca="false">IF(H290="","",H290*I290)</f>
        <v/>
      </c>
    </row>
    <row r="291" customFormat="false" ht="15" hidden="false" customHeight="false" outlineLevel="0" collapsed="false">
      <c r="B291" s="36"/>
      <c r="C291" s="30"/>
      <c r="D291" s="30"/>
      <c r="E291" s="30"/>
      <c r="F291" s="37"/>
      <c r="G291" s="32"/>
      <c r="H291" s="21" t="str">
        <f aca="false">IF(OR(F291="",G291=""),"",F291*G291)</f>
        <v/>
      </c>
      <c r="I291" s="35" t="str">
        <f aca="false">IF(C291="","",IFERROR(INDEX(Vendedores!$C$6:$C$25,MATCH(C291,Vendedores!$B$6:$B$25,0)),0))</f>
        <v/>
      </c>
      <c r="J291" s="21" t="str">
        <f aca="false">IF(H291="","",H291*I291)</f>
        <v/>
      </c>
    </row>
    <row r="292" customFormat="false" ht="15" hidden="false" customHeight="false" outlineLevel="0" collapsed="false">
      <c r="B292" s="33"/>
      <c r="C292" s="26"/>
      <c r="D292" s="26"/>
      <c r="E292" s="26"/>
      <c r="F292" s="34"/>
      <c r="G292" s="27"/>
      <c r="H292" s="21" t="str">
        <f aca="false">IF(OR(F292="",G292=""),"",F292*G292)</f>
        <v/>
      </c>
      <c r="I292" s="35" t="str">
        <f aca="false">IF(C292="","",IFERROR(INDEX(Vendedores!$C$6:$C$25,MATCH(C292,Vendedores!$B$6:$B$25,0)),0))</f>
        <v/>
      </c>
      <c r="J292" s="21" t="str">
        <f aca="false">IF(H292="","",H292*I292)</f>
        <v/>
      </c>
    </row>
    <row r="293" customFormat="false" ht="15" hidden="false" customHeight="false" outlineLevel="0" collapsed="false">
      <c r="B293" s="36"/>
      <c r="C293" s="30"/>
      <c r="D293" s="30"/>
      <c r="E293" s="30"/>
      <c r="F293" s="37"/>
      <c r="G293" s="32"/>
      <c r="H293" s="21" t="str">
        <f aca="false">IF(OR(F293="",G293=""),"",F293*G293)</f>
        <v/>
      </c>
      <c r="I293" s="35" t="str">
        <f aca="false">IF(C293="","",IFERROR(INDEX(Vendedores!$C$6:$C$25,MATCH(C293,Vendedores!$B$6:$B$25,0)),0))</f>
        <v/>
      </c>
      <c r="J293" s="21" t="str">
        <f aca="false">IF(H293="","",H293*I293)</f>
        <v/>
      </c>
    </row>
    <row r="294" customFormat="false" ht="15" hidden="false" customHeight="false" outlineLevel="0" collapsed="false">
      <c r="B294" s="33"/>
      <c r="C294" s="26"/>
      <c r="D294" s="26"/>
      <c r="E294" s="26"/>
      <c r="F294" s="34"/>
      <c r="G294" s="27"/>
      <c r="H294" s="21" t="str">
        <f aca="false">IF(OR(F294="",G294=""),"",F294*G294)</f>
        <v/>
      </c>
      <c r="I294" s="35" t="str">
        <f aca="false">IF(C294="","",IFERROR(INDEX(Vendedores!$C$6:$C$25,MATCH(C294,Vendedores!$B$6:$B$25,0)),0))</f>
        <v/>
      </c>
      <c r="J294" s="21" t="str">
        <f aca="false">IF(H294="","",H294*I294)</f>
        <v/>
      </c>
    </row>
    <row r="295" customFormat="false" ht="15" hidden="false" customHeight="false" outlineLevel="0" collapsed="false">
      <c r="B295" s="36"/>
      <c r="C295" s="30"/>
      <c r="D295" s="30"/>
      <c r="E295" s="30"/>
      <c r="F295" s="37"/>
      <c r="G295" s="32"/>
      <c r="H295" s="21" t="str">
        <f aca="false">IF(OR(F295="",G295=""),"",F295*G295)</f>
        <v/>
      </c>
      <c r="I295" s="35" t="str">
        <f aca="false">IF(C295="","",IFERROR(INDEX(Vendedores!$C$6:$C$25,MATCH(C295,Vendedores!$B$6:$B$25,0)),0))</f>
        <v/>
      </c>
      <c r="J295" s="21" t="str">
        <f aca="false">IF(H295="","",H295*I295)</f>
        <v/>
      </c>
    </row>
    <row r="296" customFormat="false" ht="15" hidden="false" customHeight="false" outlineLevel="0" collapsed="false">
      <c r="B296" s="33"/>
      <c r="C296" s="26"/>
      <c r="D296" s="26"/>
      <c r="E296" s="26"/>
      <c r="F296" s="34"/>
      <c r="G296" s="27"/>
      <c r="H296" s="21" t="str">
        <f aca="false">IF(OR(F296="",G296=""),"",F296*G296)</f>
        <v/>
      </c>
      <c r="I296" s="35" t="str">
        <f aca="false">IF(C296="","",IFERROR(INDEX(Vendedores!$C$6:$C$25,MATCH(C296,Vendedores!$B$6:$B$25,0)),0))</f>
        <v/>
      </c>
      <c r="J296" s="21" t="str">
        <f aca="false">IF(H296="","",H296*I296)</f>
        <v/>
      </c>
    </row>
    <row r="297" customFormat="false" ht="15" hidden="false" customHeight="false" outlineLevel="0" collapsed="false">
      <c r="B297" s="36"/>
      <c r="C297" s="30"/>
      <c r="D297" s="30"/>
      <c r="E297" s="30"/>
      <c r="F297" s="37"/>
      <c r="G297" s="32"/>
      <c r="H297" s="21" t="str">
        <f aca="false">IF(OR(F297="",G297=""),"",F297*G297)</f>
        <v/>
      </c>
      <c r="I297" s="35" t="str">
        <f aca="false">IF(C297="","",IFERROR(INDEX(Vendedores!$C$6:$C$25,MATCH(C297,Vendedores!$B$6:$B$25,0)),0))</f>
        <v/>
      </c>
      <c r="J297" s="21" t="str">
        <f aca="false">IF(H297="","",H297*I297)</f>
        <v/>
      </c>
    </row>
    <row r="298" customFormat="false" ht="15" hidden="false" customHeight="false" outlineLevel="0" collapsed="false">
      <c r="B298" s="33"/>
      <c r="C298" s="26"/>
      <c r="D298" s="26"/>
      <c r="E298" s="26"/>
      <c r="F298" s="34"/>
      <c r="G298" s="27"/>
      <c r="H298" s="21" t="str">
        <f aca="false">IF(OR(F298="",G298=""),"",F298*G298)</f>
        <v/>
      </c>
      <c r="I298" s="35" t="str">
        <f aca="false">IF(C298="","",IFERROR(INDEX(Vendedores!$C$6:$C$25,MATCH(C298,Vendedores!$B$6:$B$25,0)),0))</f>
        <v/>
      </c>
      <c r="J298" s="21" t="str">
        <f aca="false">IF(H298="","",H298*I298)</f>
        <v/>
      </c>
    </row>
    <row r="299" customFormat="false" ht="15" hidden="false" customHeight="false" outlineLevel="0" collapsed="false">
      <c r="B299" s="36"/>
      <c r="C299" s="30"/>
      <c r="D299" s="30"/>
      <c r="E299" s="30"/>
      <c r="F299" s="37"/>
      <c r="G299" s="32"/>
      <c r="H299" s="21" t="str">
        <f aca="false">IF(OR(F299="",G299=""),"",F299*G299)</f>
        <v/>
      </c>
      <c r="I299" s="35" t="str">
        <f aca="false">IF(C299="","",IFERROR(INDEX(Vendedores!$C$6:$C$25,MATCH(C299,Vendedores!$B$6:$B$25,0)),0))</f>
        <v/>
      </c>
      <c r="J299" s="21" t="str">
        <f aca="false">IF(H299="","",H299*I299)</f>
        <v/>
      </c>
    </row>
    <row r="300" customFormat="false" ht="15" hidden="false" customHeight="false" outlineLevel="0" collapsed="false">
      <c r="B300" s="33"/>
      <c r="C300" s="26"/>
      <c r="D300" s="26"/>
      <c r="E300" s="26"/>
      <c r="F300" s="34"/>
      <c r="G300" s="27"/>
      <c r="H300" s="21" t="str">
        <f aca="false">IF(OR(F300="",G300=""),"",F300*G300)</f>
        <v/>
      </c>
      <c r="I300" s="35" t="str">
        <f aca="false">IF(C300="","",IFERROR(INDEX(Vendedores!$C$6:$C$25,MATCH(C300,Vendedores!$B$6:$B$25,0)),0))</f>
        <v/>
      </c>
      <c r="J300" s="21" t="str">
        <f aca="false">IF(H300="","",H300*I300)</f>
        <v/>
      </c>
    </row>
    <row r="301" customFormat="false" ht="15" hidden="false" customHeight="false" outlineLevel="0" collapsed="false">
      <c r="B301" s="36"/>
      <c r="C301" s="30"/>
      <c r="D301" s="30"/>
      <c r="E301" s="30"/>
      <c r="F301" s="37"/>
      <c r="G301" s="32"/>
      <c r="H301" s="21" t="str">
        <f aca="false">IF(OR(F301="",G301=""),"",F301*G301)</f>
        <v/>
      </c>
      <c r="I301" s="35" t="str">
        <f aca="false">IF(C301="","",IFERROR(INDEX(Vendedores!$C$6:$C$25,MATCH(C301,Vendedores!$B$6:$B$25,0)),0))</f>
        <v/>
      </c>
      <c r="J301" s="21" t="str">
        <f aca="false">IF(H301="","",H301*I301)</f>
        <v/>
      </c>
    </row>
    <row r="302" customFormat="false" ht="15" hidden="false" customHeight="false" outlineLevel="0" collapsed="false">
      <c r="B302" s="33"/>
      <c r="C302" s="26"/>
      <c r="D302" s="26"/>
      <c r="E302" s="26"/>
      <c r="F302" s="34"/>
      <c r="G302" s="27"/>
      <c r="H302" s="21" t="str">
        <f aca="false">IF(OR(F302="",G302=""),"",F302*G302)</f>
        <v/>
      </c>
      <c r="I302" s="35" t="str">
        <f aca="false">IF(C302="","",IFERROR(INDEX(Vendedores!$C$6:$C$25,MATCH(C302,Vendedores!$B$6:$B$25,0)),0))</f>
        <v/>
      </c>
      <c r="J302" s="21" t="str">
        <f aca="false">IF(H302="","",H302*I302)</f>
        <v/>
      </c>
    </row>
    <row r="303" customFormat="false" ht="15" hidden="false" customHeight="false" outlineLevel="0" collapsed="false">
      <c r="B303" s="36"/>
      <c r="C303" s="30"/>
      <c r="D303" s="30"/>
      <c r="E303" s="30"/>
      <c r="F303" s="37"/>
      <c r="G303" s="32"/>
      <c r="H303" s="21" t="str">
        <f aca="false">IF(OR(F303="",G303=""),"",F303*G303)</f>
        <v/>
      </c>
      <c r="I303" s="35" t="str">
        <f aca="false">IF(C303="","",IFERROR(INDEX(Vendedores!$C$6:$C$25,MATCH(C303,Vendedores!$B$6:$B$25,0)),0))</f>
        <v/>
      </c>
      <c r="J303" s="21" t="str">
        <f aca="false">IF(H303="","",H303*I303)</f>
        <v/>
      </c>
    </row>
    <row r="304" customFormat="false" ht="15" hidden="false" customHeight="false" outlineLevel="0" collapsed="false">
      <c r="B304" s="33"/>
      <c r="C304" s="26"/>
      <c r="D304" s="26"/>
      <c r="E304" s="26"/>
      <c r="F304" s="34"/>
      <c r="G304" s="27"/>
      <c r="H304" s="21" t="str">
        <f aca="false">IF(OR(F304="",G304=""),"",F304*G304)</f>
        <v/>
      </c>
      <c r="I304" s="35" t="str">
        <f aca="false">IF(C304="","",IFERROR(INDEX(Vendedores!$C$6:$C$25,MATCH(C304,Vendedores!$B$6:$B$25,0)),0))</f>
        <v/>
      </c>
      <c r="J304" s="21" t="str">
        <f aca="false">IF(H304="","",H304*I304)</f>
        <v/>
      </c>
    </row>
    <row r="305" customFormat="false" ht="15" hidden="false" customHeight="false" outlineLevel="0" collapsed="false">
      <c r="B305" s="36"/>
      <c r="C305" s="30"/>
      <c r="D305" s="30"/>
      <c r="E305" s="30"/>
      <c r="F305" s="37"/>
      <c r="G305" s="32"/>
      <c r="H305" s="21" t="str">
        <f aca="false">IF(OR(F305="",G305=""),"",F305*G305)</f>
        <v/>
      </c>
      <c r="I305" s="35" t="str">
        <f aca="false">IF(C305="","",IFERROR(INDEX(Vendedores!$C$6:$C$25,MATCH(C305,Vendedores!$B$6:$B$25,0)),0))</f>
        <v/>
      </c>
      <c r="J305" s="21" t="str">
        <f aca="false">IF(H305="","",H305*I305)</f>
        <v/>
      </c>
    </row>
    <row r="306" customFormat="false" ht="15" hidden="false" customHeight="false" outlineLevel="0" collapsed="false">
      <c r="B306" s="33"/>
      <c r="C306" s="26"/>
      <c r="D306" s="26"/>
      <c r="E306" s="26"/>
      <c r="F306" s="34"/>
      <c r="G306" s="27"/>
      <c r="H306" s="21" t="str">
        <f aca="false">IF(OR(F306="",G306=""),"",F306*G306)</f>
        <v/>
      </c>
      <c r="I306" s="35" t="str">
        <f aca="false">IF(C306="","",IFERROR(INDEX(Vendedores!$C$6:$C$25,MATCH(C306,Vendedores!$B$6:$B$25,0)),0))</f>
        <v/>
      </c>
      <c r="J306" s="21" t="str">
        <f aca="false">IF(H306="","",H306*I306)</f>
        <v/>
      </c>
    </row>
    <row r="307" customFormat="false" ht="15" hidden="false" customHeight="false" outlineLevel="0" collapsed="false">
      <c r="B307" s="36"/>
      <c r="C307" s="30"/>
      <c r="D307" s="30"/>
      <c r="E307" s="30"/>
      <c r="F307" s="37"/>
      <c r="G307" s="32"/>
      <c r="H307" s="21" t="str">
        <f aca="false">IF(OR(F307="",G307=""),"",F307*G307)</f>
        <v/>
      </c>
      <c r="I307" s="35" t="str">
        <f aca="false">IF(C307="","",IFERROR(INDEX(Vendedores!$C$6:$C$25,MATCH(C307,Vendedores!$B$6:$B$25,0)),0))</f>
        <v/>
      </c>
      <c r="J307" s="21" t="str">
        <f aca="false">IF(H307="","",H307*I307)</f>
        <v/>
      </c>
    </row>
    <row r="308" customFormat="false" ht="15" hidden="false" customHeight="false" outlineLevel="0" collapsed="false">
      <c r="B308" s="33"/>
      <c r="C308" s="26"/>
      <c r="D308" s="26"/>
      <c r="E308" s="26"/>
      <c r="F308" s="34"/>
      <c r="G308" s="27"/>
      <c r="H308" s="21" t="str">
        <f aca="false">IF(OR(F308="",G308=""),"",F308*G308)</f>
        <v/>
      </c>
      <c r="I308" s="35" t="str">
        <f aca="false">IF(C308="","",IFERROR(INDEX(Vendedores!$C$6:$C$25,MATCH(C308,Vendedores!$B$6:$B$25,0)),0))</f>
        <v/>
      </c>
      <c r="J308" s="21" t="str">
        <f aca="false">IF(H308="","",H308*I308)</f>
        <v/>
      </c>
    </row>
    <row r="309" customFormat="false" ht="15" hidden="false" customHeight="false" outlineLevel="0" collapsed="false">
      <c r="B309" s="36"/>
      <c r="C309" s="30"/>
      <c r="D309" s="30"/>
      <c r="E309" s="30"/>
      <c r="F309" s="37"/>
      <c r="G309" s="32"/>
      <c r="H309" s="21" t="str">
        <f aca="false">IF(OR(F309="",G309=""),"",F309*G309)</f>
        <v/>
      </c>
      <c r="I309" s="35" t="str">
        <f aca="false">IF(C309="","",IFERROR(INDEX(Vendedores!$C$6:$C$25,MATCH(C309,Vendedores!$B$6:$B$25,0)),0))</f>
        <v/>
      </c>
      <c r="J309" s="21" t="str">
        <f aca="false">IF(H309="","",H309*I309)</f>
        <v/>
      </c>
    </row>
    <row r="310" customFormat="false" ht="15" hidden="false" customHeight="false" outlineLevel="0" collapsed="false">
      <c r="B310" s="33"/>
      <c r="C310" s="26"/>
      <c r="D310" s="26"/>
      <c r="E310" s="26"/>
      <c r="F310" s="34"/>
      <c r="G310" s="27"/>
      <c r="H310" s="21" t="str">
        <f aca="false">IF(OR(F310="",G310=""),"",F310*G310)</f>
        <v/>
      </c>
      <c r="I310" s="35" t="str">
        <f aca="false">IF(C310="","",IFERROR(INDEX(Vendedores!$C$6:$C$25,MATCH(C310,Vendedores!$B$6:$B$25,0)),0))</f>
        <v/>
      </c>
      <c r="J310" s="21" t="str">
        <f aca="false">IF(H310="","",H310*I310)</f>
        <v/>
      </c>
    </row>
    <row r="311" customFormat="false" ht="15" hidden="false" customHeight="false" outlineLevel="0" collapsed="false">
      <c r="B311" s="36"/>
      <c r="C311" s="30"/>
      <c r="D311" s="30"/>
      <c r="E311" s="30"/>
      <c r="F311" s="37"/>
      <c r="G311" s="32"/>
      <c r="H311" s="21" t="str">
        <f aca="false">IF(OR(F311="",G311=""),"",F311*G311)</f>
        <v/>
      </c>
      <c r="I311" s="35" t="str">
        <f aca="false">IF(C311="","",IFERROR(INDEX(Vendedores!$C$6:$C$25,MATCH(C311,Vendedores!$B$6:$B$25,0)),0))</f>
        <v/>
      </c>
      <c r="J311" s="21" t="str">
        <f aca="false">IF(H311="","",H311*I311)</f>
        <v/>
      </c>
    </row>
    <row r="312" customFormat="false" ht="15" hidden="false" customHeight="false" outlineLevel="0" collapsed="false">
      <c r="B312" s="33"/>
      <c r="C312" s="26"/>
      <c r="D312" s="26"/>
      <c r="E312" s="26"/>
      <c r="F312" s="34"/>
      <c r="G312" s="27"/>
      <c r="H312" s="21" t="str">
        <f aca="false">IF(OR(F312="",G312=""),"",F312*G312)</f>
        <v/>
      </c>
      <c r="I312" s="35" t="str">
        <f aca="false">IF(C312="","",IFERROR(INDEX(Vendedores!$C$6:$C$25,MATCH(C312,Vendedores!$B$6:$B$25,0)),0))</f>
        <v/>
      </c>
      <c r="J312" s="21" t="str">
        <f aca="false">IF(H312="","",H312*I312)</f>
        <v/>
      </c>
    </row>
    <row r="313" customFormat="false" ht="15" hidden="false" customHeight="false" outlineLevel="0" collapsed="false">
      <c r="B313" s="36"/>
      <c r="C313" s="30"/>
      <c r="D313" s="30"/>
      <c r="E313" s="30"/>
      <c r="F313" s="37"/>
      <c r="G313" s="32"/>
      <c r="H313" s="21" t="str">
        <f aca="false">IF(OR(F313="",G313=""),"",F313*G313)</f>
        <v/>
      </c>
      <c r="I313" s="35" t="str">
        <f aca="false">IF(C313="","",IFERROR(INDEX(Vendedores!$C$6:$C$25,MATCH(C313,Vendedores!$B$6:$B$25,0)),0))</f>
        <v/>
      </c>
      <c r="J313" s="21" t="str">
        <f aca="false">IF(H313="","",H313*I313)</f>
        <v/>
      </c>
    </row>
    <row r="314" customFormat="false" ht="15" hidden="false" customHeight="false" outlineLevel="0" collapsed="false">
      <c r="B314" s="33"/>
      <c r="C314" s="26"/>
      <c r="D314" s="26"/>
      <c r="E314" s="26"/>
      <c r="F314" s="34"/>
      <c r="G314" s="27"/>
      <c r="H314" s="21" t="str">
        <f aca="false">IF(OR(F314="",G314=""),"",F314*G314)</f>
        <v/>
      </c>
      <c r="I314" s="35" t="str">
        <f aca="false">IF(C314="","",IFERROR(INDEX(Vendedores!$C$6:$C$25,MATCH(C314,Vendedores!$B$6:$B$25,0)),0))</f>
        <v/>
      </c>
      <c r="J314" s="21" t="str">
        <f aca="false">IF(H314="","",H314*I314)</f>
        <v/>
      </c>
    </row>
    <row r="315" customFormat="false" ht="15" hidden="false" customHeight="false" outlineLevel="0" collapsed="false">
      <c r="B315" s="36"/>
      <c r="C315" s="30"/>
      <c r="D315" s="30"/>
      <c r="E315" s="30"/>
      <c r="F315" s="37"/>
      <c r="G315" s="32"/>
      <c r="H315" s="21" t="str">
        <f aca="false">IF(OR(F315="",G315=""),"",F315*G315)</f>
        <v/>
      </c>
      <c r="I315" s="35" t="str">
        <f aca="false">IF(C315="","",IFERROR(INDEX(Vendedores!$C$6:$C$25,MATCH(C315,Vendedores!$B$6:$B$25,0)),0))</f>
        <v/>
      </c>
      <c r="J315" s="21" t="str">
        <f aca="false">IF(H315="","",H315*I315)</f>
        <v/>
      </c>
    </row>
    <row r="316" customFormat="false" ht="15" hidden="false" customHeight="false" outlineLevel="0" collapsed="false">
      <c r="B316" s="33"/>
      <c r="C316" s="26"/>
      <c r="D316" s="26"/>
      <c r="E316" s="26"/>
      <c r="F316" s="34"/>
      <c r="G316" s="27"/>
      <c r="H316" s="21" t="str">
        <f aca="false">IF(OR(F316="",G316=""),"",F316*G316)</f>
        <v/>
      </c>
      <c r="I316" s="35" t="str">
        <f aca="false">IF(C316="","",IFERROR(INDEX(Vendedores!$C$6:$C$25,MATCH(C316,Vendedores!$B$6:$B$25,0)),0))</f>
        <v/>
      </c>
      <c r="J316" s="21" t="str">
        <f aca="false">IF(H316="","",H316*I316)</f>
        <v/>
      </c>
    </row>
    <row r="317" customFormat="false" ht="15" hidden="false" customHeight="false" outlineLevel="0" collapsed="false">
      <c r="B317" s="36"/>
      <c r="C317" s="30"/>
      <c r="D317" s="30"/>
      <c r="E317" s="30"/>
      <c r="F317" s="37"/>
      <c r="G317" s="32"/>
      <c r="H317" s="21" t="str">
        <f aca="false">IF(OR(F317="",G317=""),"",F317*G317)</f>
        <v/>
      </c>
      <c r="I317" s="35" t="str">
        <f aca="false">IF(C317="","",IFERROR(INDEX(Vendedores!$C$6:$C$25,MATCH(C317,Vendedores!$B$6:$B$25,0)),0))</f>
        <v/>
      </c>
      <c r="J317" s="21" t="str">
        <f aca="false">IF(H317="","",H317*I317)</f>
        <v/>
      </c>
    </row>
    <row r="318" customFormat="false" ht="15" hidden="false" customHeight="false" outlineLevel="0" collapsed="false">
      <c r="B318" s="33"/>
      <c r="C318" s="26"/>
      <c r="D318" s="26"/>
      <c r="E318" s="26"/>
      <c r="F318" s="34"/>
      <c r="G318" s="27"/>
      <c r="H318" s="21" t="str">
        <f aca="false">IF(OR(F318="",G318=""),"",F318*G318)</f>
        <v/>
      </c>
      <c r="I318" s="35" t="str">
        <f aca="false">IF(C318="","",IFERROR(INDEX(Vendedores!$C$6:$C$25,MATCH(C318,Vendedores!$B$6:$B$25,0)),0))</f>
        <v/>
      </c>
      <c r="J318" s="21" t="str">
        <f aca="false">IF(H318="","",H318*I318)</f>
        <v/>
      </c>
    </row>
    <row r="319" customFormat="false" ht="15" hidden="false" customHeight="false" outlineLevel="0" collapsed="false">
      <c r="B319" s="36"/>
      <c r="C319" s="30"/>
      <c r="D319" s="30"/>
      <c r="E319" s="30"/>
      <c r="F319" s="37"/>
      <c r="G319" s="32"/>
      <c r="H319" s="21" t="str">
        <f aca="false">IF(OR(F319="",G319=""),"",F319*G319)</f>
        <v/>
      </c>
      <c r="I319" s="35" t="str">
        <f aca="false">IF(C319="","",IFERROR(INDEX(Vendedores!$C$6:$C$25,MATCH(C319,Vendedores!$B$6:$B$25,0)),0))</f>
        <v/>
      </c>
      <c r="J319" s="21" t="str">
        <f aca="false">IF(H319="","",H319*I319)</f>
        <v/>
      </c>
    </row>
    <row r="320" customFormat="false" ht="15" hidden="false" customHeight="false" outlineLevel="0" collapsed="false">
      <c r="B320" s="33"/>
      <c r="C320" s="26"/>
      <c r="D320" s="26"/>
      <c r="E320" s="26"/>
      <c r="F320" s="34"/>
      <c r="G320" s="27"/>
      <c r="H320" s="21" t="str">
        <f aca="false">IF(OR(F320="",G320=""),"",F320*G320)</f>
        <v/>
      </c>
      <c r="I320" s="35" t="str">
        <f aca="false">IF(C320="","",IFERROR(INDEX(Vendedores!$C$6:$C$25,MATCH(C320,Vendedores!$B$6:$B$25,0)),0))</f>
        <v/>
      </c>
      <c r="J320" s="21" t="str">
        <f aca="false">IF(H320="","",H320*I320)</f>
        <v/>
      </c>
    </row>
    <row r="321" customFormat="false" ht="15" hidden="false" customHeight="false" outlineLevel="0" collapsed="false">
      <c r="B321" s="36"/>
      <c r="C321" s="30"/>
      <c r="D321" s="30"/>
      <c r="E321" s="30"/>
      <c r="F321" s="37"/>
      <c r="G321" s="32"/>
      <c r="H321" s="21" t="str">
        <f aca="false">IF(OR(F321="",G321=""),"",F321*G321)</f>
        <v/>
      </c>
      <c r="I321" s="35" t="str">
        <f aca="false">IF(C321="","",IFERROR(INDEX(Vendedores!$C$6:$C$25,MATCH(C321,Vendedores!$B$6:$B$25,0)),0))</f>
        <v/>
      </c>
      <c r="J321" s="21" t="str">
        <f aca="false">IF(H321="","",H321*I321)</f>
        <v/>
      </c>
    </row>
    <row r="322" customFormat="false" ht="15" hidden="false" customHeight="false" outlineLevel="0" collapsed="false">
      <c r="B322" s="33"/>
      <c r="C322" s="26"/>
      <c r="D322" s="26"/>
      <c r="E322" s="26"/>
      <c r="F322" s="34"/>
      <c r="G322" s="27"/>
      <c r="H322" s="21" t="str">
        <f aca="false">IF(OR(F322="",G322=""),"",F322*G322)</f>
        <v/>
      </c>
      <c r="I322" s="35" t="str">
        <f aca="false">IF(C322="","",IFERROR(INDEX(Vendedores!$C$6:$C$25,MATCH(C322,Vendedores!$B$6:$B$25,0)),0))</f>
        <v/>
      </c>
      <c r="J322" s="21" t="str">
        <f aca="false">IF(H322="","",H322*I322)</f>
        <v/>
      </c>
    </row>
    <row r="323" customFormat="false" ht="15" hidden="false" customHeight="false" outlineLevel="0" collapsed="false">
      <c r="B323" s="36"/>
      <c r="C323" s="30"/>
      <c r="D323" s="30"/>
      <c r="E323" s="30"/>
      <c r="F323" s="37"/>
      <c r="G323" s="32"/>
      <c r="H323" s="21" t="str">
        <f aca="false">IF(OR(F323="",G323=""),"",F323*G323)</f>
        <v/>
      </c>
      <c r="I323" s="35" t="str">
        <f aca="false">IF(C323="","",IFERROR(INDEX(Vendedores!$C$6:$C$25,MATCH(C323,Vendedores!$B$6:$B$25,0)),0))</f>
        <v/>
      </c>
      <c r="J323" s="21" t="str">
        <f aca="false">IF(H323="","",H323*I323)</f>
        <v/>
      </c>
    </row>
    <row r="324" customFormat="false" ht="15" hidden="false" customHeight="false" outlineLevel="0" collapsed="false">
      <c r="B324" s="33"/>
      <c r="C324" s="26"/>
      <c r="D324" s="26"/>
      <c r="E324" s="26"/>
      <c r="F324" s="34"/>
      <c r="G324" s="27"/>
      <c r="H324" s="21" t="str">
        <f aca="false">IF(OR(F324="",G324=""),"",F324*G324)</f>
        <v/>
      </c>
      <c r="I324" s="35" t="str">
        <f aca="false">IF(C324="","",IFERROR(INDEX(Vendedores!$C$6:$C$25,MATCH(C324,Vendedores!$B$6:$B$25,0)),0))</f>
        <v/>
      </c>
      <c r="J324" s="21" t="str">
        <f aca="false">IF(H324="","",H324*I324)</f>
        <v/>
      </c>
    </row>
    <row r="325" customFormat="false" ht="15" hidden="false" customHeight="false" outlineLevel="0" collapsed="false">
      <c r="B325" s="36"/>
      <c r="C325" s="30"/>
      <c r="D325" s="30"/>
      <c r="E325" s="30"/>
      <c r="F325" s="37"/>
      <c r="G325" s="32"/>
      <c r="H325" s="21" t="str">
        <f aca="false">IF(OR(F325="",G325=""),"",F325*G325)</f>
        <v/>
      </c>
      <c r="I325" s="35" t="str">
        <f aca="false">IF(C325="","",IFERROR(INDEX(Vendedores!$C$6:$C$25,MATCH(C325,Vendedores!$B$6:$B$25,0)),0))</f>
        <v/>
      </c>
      <c r="J325" s="21" t="str">
        <f aca="false">IF(H325="","",H325*I325)</f>
        <v/>
      </c>
    </row>
    <row r="326" customFormat="false" ht="15" hidden="false" customHeight="false" outlineLevel="0" collapsed="false">
      <c r="B326" s="33"/>
      <c r="C326" s="26"/>
      <c r="D326" s="26"/>
      <c r="E326" s="26"/>
      <c r="F326" s="34"/>
      <c r="G326" s="27"/>
      <c r="H326" s="21" t="str">
        <f aca="false">IF(OR(F326="",G326=""),"",F326*G326)</f>
        <v/>
      </c>
      <c r="I326" s="35" t="str">
        <f aca="false">IF(C326="","",IFERROR(INDEX(Vendedores!$C$6:$C$25,MATCH(C326,Vendedores!$B$6:$B$25,0)),0))</f>
        <v/>
      </c>
      <c r="J326" s="21" t="str">
        <f aca="false">IF(H326="","",H326*I326)</f>
        <v/>
      </c>
    </row>
    <row r="327" customFormat="false" ht="15" hidden="false" customHeight="false" outlineLevel="0" collapsed="false">
      <c r="B327" s="36"/>
      <c r="C327" s="30"/>
      <c r="D327" s="30"/>
      <c r="E327" s="30"/>
      <c r="F327" s="37"/>
      <c r="G327" s="32"/>
      <c r="H327" s="21" t="str">
        <f aca="false">IF(OR(F327="",G327=""),"",F327*G327)</f>
        <v/>
      </c>
      <c r="I327" s="35" t="str">
        <f aca="false">IF(C327="","",IFERROR(INDEX(Vendedores!$C$6:$C$25,MATCH(C327,Vendedores!$B$6:$B$25,0)),0))</f>
        <v/>
      </c>
      <c r="J327" s="21" t="str">
        <f aca="false">IF(H327="","",H327*I327)</f>
        <v/>
      </c>
    </row>
    <row r="328" customFormat="false" ht="15" hidden="false" customHeight="false" outlineLevel="0" collapsed="false">
      <c r="B328" s="33"/>
      <c r="C328" s="26"/>
      <c r="D328" s="26"/>
      <c r="E328" s="26"/>
      <c r="F328" s="34"/>
      <c r="G328" s="27"/>
      <c r="H328" s="21" t="str">
        <f aca="false">IF(OR(F328="",G328=""),"",F328*G328)</f>
        <v/>
      </c>
      <c r="I328" s="35" t="str">
        <f aca="false">IF(C328="","",IFERROR(INDEX(Vendedores!$C$6:$C$25,MATCH(C328,Vendedores!$B$6:$B$25,0)),0))</f>
        <v/>
      </c>
      <c r="J328" s="21" t="str">
        <f aca="false">IF(H328="","",H328*I328)</f>
        <v/>
      </c>
    </row>
    <row r="329" customFormat="false" ht="15" hidden="false" customHeight="false" outlineLevel="0" collapsed="false">
      <c r="B329" s="36"/>
      <c r="C329" s="30"/>
      <c r="D329" s="30"/>
      <c r="E329" s="30"/>
      <c r="F329" s="37"/>
      <c r="G329" s="32"/>
      <c r="H329" s="21" t="str">
        <f aca="false">IF(OR(F329="",G329=""),"",F329*G329)</f>
        <v/>
      </c>
      <c r="I329" s="35" t="str">
        <f aca="false">IF(C329="","",IFERROR(INDEX(Vendedores!$C$6:$C$25,MATCH(C329,Vendedores!$B$6:$B$25,0)),0))</f>
        <v/>
      </c>
      <c r="J329" s="21" t="str">
        <f aca="false">IF(H329="","",H329*I329)</f>
        <v/>
      </c>
    </row>
    <row r="330" customFormat="false" ht="15" hidden="false" customHeight="false" outlineLevel="0" collapsed="false">
      <c r="B330" s="33"/>
      <c r="C330" s="26"/>
      <c r="D330" s="26"/>
      <c r="E330" s="26"/>
      <c r="F330" s="34"/>
      <c r="G330" s="27"/>
      <c r="H330" s="21" t="str">
        <f aca="false">IF(OR(F330="",G330=""),"",F330*G330)</f>
        <v/>
      </c>
      <c r="I330" s="35" t="str">
        <f aca="false">IF(C330="","",IFERROR(INDEX(Vendedores!$C$6:$C$25,MATCH(C330,Vendedores!$B$6:$B$25,0)),0))</f>
        <v/>
      </c>
      <c r="J330" s="21" t="str">
        <f aca="false">IF(H330="","",H330*I330)</f>
        <v/>
      </c>
    </row>
    <row r="331" customFormat="false" ht="15" hidden="false" customHeight="false" outlineLevel="0" collapsed="false">
      <c r="B331" s="36"/>
      <c r="C331" s="30"/>
      <c r="D331" s="30"/>
      <c r="E331" s="30"/>
      <c r="F331" s="37"/>
      <c r="G331" s="32"/>
      <c r="H331" s="21" t="str">
        <f aca="false">IF(OR(F331="",G331=""),"",F331*G331)</f>
        <v/>
      </c>
      <c r="I331" s="35" t="str">
        <f aca="false">IF(C331="","",IFERROR(INDEX(Vendedores!$C$6:$C$25,MATCH(C331,Vendedores!$B$6:$B$25,0)),0))</f>
        <v/>
      </c>
      <c r="J331" s="21" t="str">
        <f aca="false">IF(H331="","",H331*I331)</f>
        <v/>
      </c>
    </row>
    <row r="332" customFormat="false" ht="15" hidden="false" customHeight="false" outlineLevel="0" collapsed="false">
      <c r="B332" s="33"/>
      <c r="C332" s="26"/>
      <c r="D332" s="26"/>
      <c r="E332" s="26"/>
      <c r="F332" s="34"/>
      <c r="G332" s="27"/>
      <c r="H332" s="21" t="str">
        <f aca="false">IF(OR(F332="",G332=""),"",F332*G332)</f>
        <v/>
      </c>
      <c r="I332" s="35" t="str">
        <f aca="false">IF(C332="","",IFERROR(INDEX(Vendedores!$C$6:$C$25,MATCH(C332,Vendedores!$B$6:$B$25,0)),0))</f>
        <v/>
      </c>
      <c r="J332" s="21" t="str">
        <f aca="false">IF(H332="","",H332*I332)</f>
        <v/>
      </c>
    </row>
    <row r="333" customFormat="false" ht="15" hidden="false" customHeight="false" outlineLevel="0" collapsed="false">
      <c r="B333" s="36"/>
      <c r="C333" s="30"/>
      <c r="D333" s="30"/>
      <c r="E333" s="30"/>
      <c r="F333" s="37"/>
      <c r="G333" s="32"/>
      <c r="H333" s="21" t="str">
        <f aca="false">IF(OR(F333="",G333=""),"",F333*G333)</f>
        <v/>
      </c>
      <c r="I333" s="35" t="str">
        <f aca="false">IF(C333="","",IFERROR(INDEX(Vendedores!$C$6:$C$25,MATCH(C333,Vendedores!$B$6:$B$25,0)),0))</f>
        <v/>
      </c>
      <c r="J333" s="21" t="str">
        <f aca="false">IF(H333="","",H333*I333)</f>
        <v/>
      </c>
    </row>
    <row r="334" customFormat="false" ht="15" hidden="false" customHeight="false" outlineLevel="0" collapsed="false">
      <c r="B334" s="33"/>
      <c r="C334" s="26"/>
      <c r="D334" s="26"/>
      <c r="E334" s="26"/>
      <c r="F334" s="34"/>
      <c r="G334" s="27"/>
      <c r="H334" s="21" t="str">
        <f aca="false">IF(OR(F334="",G334=""),"",F334*G334)</f>
        <v/>
      </c>
      <c r="I334" s="35" t="str">
        <f aca="false">IF(C334="","",IFERROR(INDEX(Vendedores!$C$6:$C$25,MATCH(C334,Vendedores!$B$6:$B$25,0)),0))</f>
        <v/>
      </c>
      <c r="J334" s="21" t="str">
        <f aca="false">IF(H334="","",H334*I334)</f>
        <v/>
      </c>
    </row>
    <row r="335" customFormat="false" ht="15" hidden="false" customHeight="false" outlineLevel="0" collapsed="false">
      <c r="B335" s="36"/>
      <c r="C335" s="30"/>
      <c r="D335" s="30"/>
      <c r="E335" s="30"/>
      <c r="F335" s="37"/>
      <c r="G335" s="32"/>
      <c r="H335" s="21" t="str">
        <f aca="false">IF(OR(F335="",G335=""),"",F335*G335)</f>
        <v/>
      </c>
      <c r="I335" s="35" t="str">
        <f aca="false">IF(C335="","",IFERROR(INDEX(Vendedores!$C$6:$C$25,MATCH(C335,Vendedores!$B$6:$B$25,0)),0))</f>
        <v/>
      </c>
      <c r="J335" s="21" t="str">
        <f aca="false">IF(H335="","",H335*I335)</f>
        <v/>
      </c>
    </row>
    <row r="336" customFormat="false" ht="15" hidden="false" customHeight="false" outlineLevel="0" collapsed="false">
      <c r="B336" s="33"/>
      <c r="C336" s="26"/>
      <c r="D336" s="26"/>
      <c r="E336" s="26"/>
      <c r="F336" s="34"/>
      <c r="G336" s="27"/>
      <c r="H336" s="21" t="str">
        <f aca="false">IF(OR(F336="",G336=""),"",F336*G336)</f>
        <v/>
      </c>
      <c r="I336" s="35" t="str">
        <f aca="false">IF(C336="","",IFERROR(INDEX(Vendedores!$C$6:$C$25,MATCH(C336,Vendedores!$B$6:$B$25,0)),0))</f>
        <v/>
      </c>
      <c r="J336" s="21" t="str">
        <f aca="false">IF(H336="","",H336*I336)</f>
        <v/>
      </c>
    </row>
    <row r="337" customFormat="false" ht="15" hidden="false" customHeight="false" outlineLevel="0" collapsed="false">
      <c r="B337" s="36"/>
      <c r="C337" s="30"/>
      <c r="D337" s="30"/>
      <c r="E337" s="30"/>
      <c r="F337" s="37"/>
      <c r="G337" s="32"/>
      <c r="H337" s="21" t="str">
        <f aca="false">IF(OR(F337="",G337=""),"",F337*G337)</f>
        <v/>
      </c>
      <c r="I337" s="35" t="str">
        <f aca="false">IF(C337="","",IFERROR(INDEX(Vendedores!$C$6:$C$25,MATCH(C337,Vendedores!$B$6:$B$25,0)),0))</f>
        <v/>
      </c>
      <c r="J337" s="21" t="str">
        <f aca="false">IF(H337="","",H337*I337)</f>
        <v/>
      </c>
    </row>
    <row r="338" customFormat="false" ht="15" hidden="false" customHeight="false" outlineLevel="0" collapsed="false">
      <c r="B338" s="33"/>
      <c r="C338" s="26"/>
      <c r="D338" s="26"/>
      <c r="E338" s="26"/>
      <c r="F338" s="34"/>
      <c r="G338" s="27"/>
      <c r="H338" s="21" t="str">
        <f aca="false">IF(OR(F338="",G338=""),"",F338*G338)</f>
        <v/>
      </c>
      <c r="I338" s="35" t="str">
        <f aca="false">IF(C338="","",IFERROR(INDEX(Vendedores!$C$6:$C$25,MATCH(C338,Vendedores!$B$6:$B$25,0)),0))</f>
        <v/>
      </c>
      <c r="J338" s="21" t="str">
        <f aca="false">IF(H338="","",H338*I338)</f>
        <v/>
      </c>
    </row>
    <row r="339" customFormat="false" ht="15" hidden="false" customHeight="false" outlineLevel="0" collapsed="false">
      <c r="B339" s="36"/>
      <c r="C339" s="30"/>
      <c r="D339" s="30"/>
      <c r="E339" s="30"/>
      <c r="F339" s="37"/>
      <c r="G339" s="32"/>
      <c r="H339" s="21" t="str">
        <f aca="false">IF(OR(F339="",G339=""),"",F339*G339)</f>
        <v/>
      </c>
      <c r="I339" s="35" t="str">
        <f aca="false">IF(C339="","",IFERROR(INDEX(Vendedores!$C$6:$C$25,MATCH(C339,Vendedores!$B$6:$B$25,0)),0))</f>
        <v/>
      </c>
      <c r="J339" s="21" t="str">
        <f aca="false">IF(H339="","",H339*I339)</f>
        <v/>
      </c>
    </row>
    <row r="340" customFormat="false" ht="15" hidden="false" customHeight="false" outlineLevel="0" collapsed="false">
      <c r="B340" s="33"/>
      <c r="C340" s="26"/>
      <c r="D340" s="26"/>
      <c r="E340" s="26"/>
      <c r="F340" s="34"/>
      <c r="G340" s="27"/>
      <c r="H340" s="21" t="str">
        <f aca="false">IF(OR(F340="",G340=""),"",F340*G340)</f>
        <v/>
      </c>
      <c r="I340" s="35" t="str">
        <f aca="false">IF(C340="","",IFERROR(INDEX(Vendedores!$C$6:$C$25,MATCH(C340,Vendedores!$B$6:$B$25,0)),0))</f>
        <v/>
      </c>
      <c r="J340" s="21" t="str">
        <f aca="false">IF(H340="","",H340*I340)</f>
        <v/>
      </c>
    </row>
    <row r="341" customFormat="false" ht="15" hidden="false" customHeight="false" outlineLevel="0" collapsed="false">
      <c r="B341" s="36"/>
      <c r="C341" s="30"/>
      <c r="D341" s="30"/>
      <c r="E341" s="30"/>
      <c r="F341" s="37"/>
      <c r="G341" s="32"/>
      <c r="H341" s="21" t="str">
        <f aca="false">IF(OR(F341="",G341=""),"",F341*G341)</f>
        <v/>
      </c>
      <c r="I341" s="35" t="str">
        <f aca="false">IF(C341="","",IFERROR(INDEX(Vendedores!$C$6:$C$25,MATCH(C341,Vendedores!$B$6:$B$25,0)),0))</f>
        <v/>
      </c>
      <c r="J341" s="21" t="str">
        <f aca="false">IF(H341="","",H341*I341)</f>
        <v/>
      </c>
    </row>
    <row r="342" customFormat="false" ht="15" hidden="false" customHeight="false" outlineLevel="0" collapsed="false">
      <c r="B342" s="33"/>
      <c r="C342" s="26"/>
      <c r="D342" s="26"/>
      <c r="E342" s="26"/>
      <c r="F342" s="34"/>
      <c r="G342" s="27"/>
      <c r="H342" s="21" t="str">
        <f aca="false">IF(OR(F342="",G342=""),"",F342*G342)</f>
        <v/>
      </c>
      <c r="I342" s="35" t="str">
        <f aca="false">IF(C342="","",IFERROR(INDEX(Vendedores!$C$6:$C$25,MATCH(C342,Vendedores!$B$6:$B$25,0)),0))</f>
        <v/>
      </c>
      <c r="J342" s="21" t="str">
        <f aca="false">IF(H342="","",H342*I342)</f>
        <v/>
      </c>
    </row>
    <row r="343" customFormat="false" ht="15" hidden="false" customHeight="false" outlineLevel="0" collapsed="false">
      <c r="B343" s="36"/>
      <c r="C343" s="30"/>
      <c r="D343" s="30"/>
      <c r="E343" s="30"/>
      <c r="F343" s="37"/>
      <c r="G343" s="32"/>
      <c r="H343" s="21" t="str">
        <f aca="false">IF(OR(F343="",G343=""),"",F343*G343)</f>
        <v/>
      </c>
      <c r="I343" s="35" t="str">
        <f aca="false">IF(C343="","",IFERROR(INDEX(Vendedores!$C$6:$C$25,MATCH(C343,Vendedores!$B$6:$B$25,0)),0))</f>
        <v/>
      </c>
      <c r="J343" s="21" t="str">
        <f aca="false">IF(H343="","",H343*I343)</f>
        <v/>
      </c>
    </row>
    <row r="344" customFormat="false" ht="15" hidden="false" customHeight="false" outlineLevel="0" collapsed="false">
      <c r="B344" s="33"/>
      <c r="C344" s="26"/>
      <c r="D344" s="26"/>
      <c r="E344" s="26"/>
      <c r="F344" s="34"/>
      <c r="G344" s="27"/>
      <c r="H344" s="21" t="str">
        <f aca="false">IF(OR(F344="",G344=""),"",F344*G344)</f>
        <v/>
      </c>
      <c r="I344" s="35" t="str">
        <f aca="false">IF(C344="","",IFERROR(INDEX(Vendedores!$C$6:$C$25,MATCH(C344,Vendedores!$B$6:$B$25,0)),0))</f>
        <v/>
      </c>
      <c r="J344" s="21" t="str">
        <f aca="false">IF(H344="","",H344*I344)</f>
        <v/>
      </c>
    </row>
    <row r="345" customFormat="false" ht="15" hidden="false" customHeight="false" outlineLevel="0" collapsed="false">
      <c r="B345" s="36"/>
      <c r="C345" s="30"/>
      <c r="D345" s="30"/>
      <c r="E345" s="30"/>
      <c r="F345" s="37"/>
      <c r="G345" s="32"/>
      <c r="H345" s="21" t="str">
        <f aca="false">IF(OR(F345="",G345=""),"",F345*G345)</f>
        <v/>
      </c>
      <c r="I345" s="35" t="str">
        <f aca="false">IF(C345="","",IFERROR(INDEX(Vendedores!$C$6:$C$25,MATCH(C345,Vendedores!$B$6:$B$25,0)),0))</f>
        <v/>
      </c>
      <c r="J345" s="21" t="str">
        <f aca="false">IF(H345="","",H345*I345)</f>
        <v/>
      </c>
    </row>
    <row r="346" customFormat="false" ht="15" hidden="false" customHeight="false" outlineLevel="0" collapsed="false">
      <c r="B346" s="33"/>
      <c r="C346" s="26"/>
      <c r="D346" s="26"/>
      <c r="E346" s="26"/>
      <c r="F346" s="34"/>
      <c r="G346" s="27"/>
      <c r="H346" s="21" t="str">
        <f aca="false">IF(OR(F346="",G346=""),"",F346*G346)</f>
        <v/>
      </c>
      <c r="I346" s="35" t="str">
        <f aca="false">IF(C346="","",IFERROR(INDEX(Vendedores!$C$6:$C$25,MATCH(C346,Vendedores!$B$6:$B$25,0)),0))</f>
        <v/>
      </c>
      <c r="J346" s="21" t="str">
        <f aca="false">IF(H346="","",H346*I346)</f>
        <v/>
      </c>
    </row>
    <row r="347" customFormat="false" ht="15" hidden="false" customHeight="false" outlineLevel="0" collapsed="false">
      <c r="B347" s="36"/>
      <c r="C347" s="30"/>
      <c r="D347" s="30"/>
      <c r="E347" s="30"/>
      <c r="F347" s="37"/>
      <c r="G347" s="32"/>
      <c r="H347" s="21" t="str">
        <f aca="false">IF(OR(F347="",G347=""),"",F347*G347)</f>
        <v/>
      </c>
      <c r="I347" s="35" t="str">
        <f aca="false">IF(C347="","",IFERROR(INDEX(Vendedores!$C$6:$C$25,MATCH(C347,Vendedores!$B$6:$B$25,0)),0))</f>
        <v/>
      </c>
      <c r="J347" s="21" t="str">
        <f aca="false">IF(H347="","",H347*I347)</f>
        <v/>
      </c>
    </row>
    <row r="348" customFormat="false" ht="15" hidden="false" customHeight="false" outlineLevel="0" collapsed="false">
      <c r="B348" s="33"/>
      <c r="C348" s="26"/>
      <c r="D348" s="26"/>
      <c r="E348" s="26"/>
      <c r="F348" s="34"/>
      <c r="G348" s="27"/>
      <c r="H348" s="21" t="str">
        <f aca="false">IF(OR(F348="",G348=""),"",F348*G348)</f>
        <v/>
      </c>
      <c r="I348" s="35" t="str">
        <f aca="false">IF(C348="","",IFERROR(INDEX(Vendedores!$C$6:$C$25,MATCH(C348,Vendedores!$B$6:$B$25,0)),0))</f>
        <v/>
      </c>
      <c r="J348" s="21" t="str">
        <f aca="false">IF(H348="","",H348*I348)</f>
        <v/>
      </c>
    </row>
    <row r="349" customFormat="false" ht="15" hidden="false" customHeight="false" outlineLevel="0" collapsed="false">
      <c r="B349" s="36"/>
      <c r="C349" s="30"/>
      <c r="D349" s="30"/>
      <c r="E349" s="30"/>
      <c r="F349" s="37"/>
      <c r="G349" s="32"/>
      <c r="H349" s="21" t="str">
        <f aca="false">IF(OR(F349="",G349=""),"",F349*G349)</f>
        <v/>
      </c>
      <c r="I349" s="35" t="str">
        <f aca="false">IF(C349="","",IFERROR(INDEX(Vendedores!$C$6:$C$25,MATCH(C349,Vendedores!$B$6:$B$25,0)),0))</f>
        <v/>
      </c>
      <c r="J349" s="21" t="str">
        <f aca="false">IF(H349="","",H349*I349)</f>
        <v/>
      </c>
    </row>
    <row r="350" customFormat="false" ht="15" hidden="false" customHeight="false" outlineLevel="0" collapsed="false">
      <c r="B350" s="33"/>
      <c r="C350" s="26"/>
      <c r="D350" s="26"/>
      <c r="E350" s="26"/>
      <c r="F350" s="34"/>
      <c r="G350" s="27"/>
      <c r="H350" s="21" t="str">
        <f aca="false">IF(OR(F350="",G350=""),"",F350*G350)</f>
        <v/>
      </c>
      <c r="I350" s="35" t="str">
        <f aca="false">IF(C350="","",IFERROR(INDEX(Vendedores!$C$6:$C$25,MATCH(C350,Vendedores!$B$6:$B$25,0)),0))</f>
        <v/>
      </c>
      <c r="J350" s="21" t="str">
        <f aca="false">IF(H350="","",H350*I350)</f>
        <v/>
      </c>
    </row>
    <row r="351" customFormat="false" ht="15" hidden="false" customHeight="false" outlineLevel="0" collapsed="false">
      <c r="B351" s="36"/>
      <c r="C351" s="30"/>
      <c r="D351" s="30"/>
      <c r="E351" s="30"/>
      <c r="F351" s="37"/>
      <c r="G351" s="32"/>
      <c r="H351" s="21" t="str">
        <f aca="false">IF(OR(F351="",G351=""),"",F351*G351)</f>
        <v/>
      </c>
      <c r="I351" s="35" t="str">
        <f aca="false">IF(C351="","",IFERROR(INDEX(Vendedores!$C$6:$C$25,MATCH(C351,Vendedores!$B$6:$B$25,0)),0))</f>
        <v/>
      </c>
      <c r="J351" s="21" t="str">
        <f aca="false">IF(H351="","",H351*I351)</f>
        <v/>
      </c>
    </row>
    <row r="352" customFormat="false" ht="15" hidden="false" customHeight="false" outlineLevel="0" collapsed="false">
      <c r="B352" s="33"/>
      <c r="C352" s="26"/>
      <c r="D352" s="26"/>
      <c r="E352" s="26"/>
      <c r="F352" s="34"/>
      <c r="G352" s="27"/>
      <c r="H352" s="21" t="str">
        <f aca="false">IF(OR(F352="",G352=""),"",F352*G352)</f>
        <v/>
      </c>
      <c r="I352" s="35" t="str">
        <f aca="false">IF(C352="","",IFERROR(INDEX(Vendedores!$C$6:$C$25,MATCH(C352,Vendedores!$B$6:$B$25,0)),0))</f>
        <v/>
      </c>
      <c r="J352" s="21" t="str">
        <f aca="false">IF(H352="","",H352*I352)</f>
        <v/>
      </c>
    </row>
    <row r="353" customFormat="false" ht="15" hidden="false" customHeight="false" outlineLevel="0" collapsed="false">
      <c r="B353" s="36"/>
      <c r="C353" s="30"/>
      <c r="D353" s="30"/>
      <c r="E353" s="30"/>
      <c r="F353" s="37"/>
      <c r="G353" s="32"/>
      <c r="H353" s="21" t="str">
        <f aca="false">IF(OR(F353="",G353=""),"",F353*G353)</f>
        <v/>
      </c>
      <c r="I353" s="35" t="str">
        <f aca="false">IF(C353="","",IFERROR(INDEX(Vendedores!$C$6:$C$25,MATCH(C353,Vendedores!$B$6:$B$25,0)),0))</f>
        <v/>
      </c>
      <c r="J353" s="21" t="str">
        <f aca="false">IF(H353="","",H353*I353)</f>
        <v/>
      </c>
    </row>
    <row r="354" customFormat="false" ht="15" hidden="false" customHeight="false" outlineLevel="0" collapsed="false">
      <c r="B354" s="33"/>
      <c r="C354" s="26"/>
      <c r="D354" s="26"/>
      <c r="E354" s="26"/>
      <c r="F354" s="34"/>
      <c r="G354" s="27"/>
      <c r="H354" s="21" t="str">
        <f aca="false">IF(OR(F354="",G354=""),"",F354*G354)</f>
        <v/>
      </c>
      <c r="I354" s="35" t="str">
        <f aca="false">IF(C354="","",IFERROR(INDEX(Vendedores!$C$6:$C$25,MATCH(C354,Vendedores!$B$6:$B$25,0)),0))</f>
        <v/>
      </c>
      <c r="J354" s="21" t="str">
        <f aca="false">IF(H354="","",H354*I354)</f>
        <v/>
      </c>
    </row>
    <row r="355" customFormat="false" ht="15" hidden="false" customHeight="false" outlineLevel="0" collapsed="false">
      <c r="B355" s="36"/>
      <c r="C355" s="30"/>
      <c r="D355" s="30"/>
      <c r="E355" s="30"/>
      <c r="F355" s="37"/>
      <c r="G355" s="32"/>
      <c r="H355" s="21" t="str">
        <f aca="false">IF(OR(F355="",G355=""),"",F355*G355)</f>
        <v/>
      </c>
      <c r="I355" s="35" t="str">
        <f aca="false">IF(C355="","",IFERROR(INDEX(Vendedores!$C$6:$C$25,MATCH(C355,Vendedores!$B$6:$B$25,0)),0))</f>
        <v/>
      </c>
      <c r="J355" s="21" t="str">
        <f aca="false">IF(H355="","",H355*I355)</f>
        <v/>
      </c>
    </row>
    <row r="356" customFormat="false" ht="15" hidden="false" customHeight="false" outlineLevel="0" collapsed="false">
      <c r="B356" s="33"/>
      <c r="C356" s="26"/>
      <c r="D356" s="26"/>
      <c r="E356" s="26"/>
      <c r="F356" s="34"/>
      <c r="G356" s="27"/>
      <c r="H356" s="21" t="str">
        <f aca="false">IF(OR(F356="",G356=""),"",F356*G356)</f>
        <v/>
      </c>
      <c r="I356" s="35" t="str">
        <f aca="false">IF(C356="","",IFERROR(INDEX(Vendedores!$C$6:$C$25,MATCH(C356,Vendedores!$B$6:$B$25,0)),0))</f>
        <v/>
      </c>
      <c r="J356" s="21" t="str">
        <f aca="false">IF(H356="","",H356*I356)</f>
        <v/>
      </c>
    </row>
    <row r="357" customFormat="false" ht="15" hidden="false" customHeight="false" outlineLevel="0" collapsed="false">
      <c r="B357" s="36"/>
      <c r="C357" s="30"/>
      <c r="D357" s="30"/>
      <c r="E357" s="30"/>
      <c r="F357" s="37"/>
      <c r="G357" s="32"/>
      <c r="H357" s="21" t="str">
        <f aca="false">IF(OR(F357="",G357=""),"",F357*G357)</f>
        <v/>
      </c>
      <c r="I357" s="35" t="str">
        <f aca="false">IF(C357="","",IFERROR(INDEX(Vendedores!$C$6:$C$25,MATCH(C357,Vendedores!$B$6:$B$25,0)),0))</f>
        <v/>
      </c>
      <c r="J357" s="21" t="str">
        <f aca="false">IF(H357="","",H357*I357)</f>
        <v/>
      </c>
    </row>
    <row r="358" customFormat="false" ht="15" hidden="false" customHeight="false" outlineLevel="0" collapsed="false">
      <c r="B358" s="33"/>
      <c r="C358" s="26"/>
      <c r="D358" s="26"/>
      <c r="E358" s="26"/>
      <c r="F358" s="34"/>
      <c r="G358" s="27"/>
      <c r="H358" s="21" t="str">
        <f aca="false">IF(OR(F358="",G358=""),"",F358*G358)</f>
        <v/>
      </c>
      <c r="I358" s="35" t="str">
        <f aca="false">IF(C358="","",IFERROR(INDEX(Vendedores!$C$6:$C$25,MATCH(C358,Vendedores!$B$6:$B$25,0)),0))</f>
        <v/>
      </c>
      <c r="J358" s="21" t="str">
        <f aca="false">IF(H358="","",H358*I358)</f>
        <v/>
      </c>
    </row>
    <row r="359" customFormat="false" ht="15" hidden="false" customHeight="false" outlineLevel="0" collapsed="false">
      <c r="B359" s="36"/>
      <c r="C359" s="30"/>
      <c r="D359" s="30"/>
      <c r="E359" s="30"/>
      <c r="F359" s="37"/>
      <c r="G359" s="32"/>
      <c r="H359" s="21" t="str">
        <f aca="false">IF(OR(F359="",G359=""),"",F359*G359)</f>
        <v/>
      </c>
      <c r="I359" s="35" t="str">
        <f aca="false">IF(C359="","",IFERROR(INDEX(Vendedores!$C$6:$C$25,MATCH(C359,Vendedores!$B$6:$B$25,0)),0))</f>
        <v/>
      </c>
      <c r="J359" s="21" t="str">
        <f aca="false">IF(H359="","",H359*I359)</f>
        <v/>
      </c>
    </row>
    <row r="360" customFormat="false" ht="15" hidden="false" customHeight="false" outlineLevel="0" collapsed="false">
      <c r="B360" s="33"/>
      <c r="C360" s="26"/>
      <c r="D360" s="26"/>
      <c r="E360" s="26"/>
      <c r="F360" s="34"/>
      <c r="G360" s="27"/>
      <c r="H360" s="21" t="str">
        <f aca="false">IF(OR(F360="",G360=""),"",F360*G360)</f>
        <v/>
      </c>
      <c r="I360" s="35" t="str">
        <f aca="false">IF(C360="","",IFERROR(INDEX(Vendedores!$C$6:$C$25,MATCH(C360,Vendedores!$B$6:$B$25,0)),0))</f>
        <v/>
      </c>
      <c r="J360" s="21" t="str">
        <f aca="false">IF(H360="","",H360*I360)</f>
        <v/>
      </c>
    </row>
    <row r="361" customFormat="false" ht="15" hidden="false" customHeight="false" outlineLevel="0" collapsed="false">
      <c r="B361" s="36"/>
      <c r="C361" s="30"/>
      <c r="D361" s="30"/>
      <c r="E361" s="30"/>
      <c r="F361" s="37"/>
      <c r="G361" s="32"/>
      <c r="H361" s="21" t="str">
        <f aca="false">IF(OR(F361="",G361=""),"",F361*G361)</f>
        <v/>
      </c>
      <c r="I361" s="35" t="str">
        <f aca="false">IF(C361="","",IFERROR(INDEX(Vendedores!$C$6:$C$25,MATCH(C361,Vendedores!$B$6:$B$25,0)),0))</f>
        <v/>
      </c>
      <c r="J361" s="21" t="str">
        <f aca="false">IF(H361="","",H361*I361)</f>
        <v/>
      </c>
    </row>
    <row r="362" customFormat="false" ht="15" hidden="false" customHeight="false" outlineLevel="0" collapsed="false">
      <c r="B362" s="33"/>
      <c r="C362" s="26"/>
      <c r="D362" s="26"/>
      <c r="E362" s="26"/>
      <c r="F362" s="34"/>
      <c r="G362" s="27"/>
      <c r="H362" s="21" t="str">
        <f aca="false">IF(OR(F362="",G362=""),"",F362*G362)</f>
        <v/>
      </c>
      <c r="I362" s="35" t="str">
        <f aca="false">IF(C362="","",IFERROR(INDEX(Vendedores!$C$6:$C$25,MATCH(C362,Vendedores!$B$6:$B$25,0)),0))</f>
        <v/>
      </c>
      <c r="J362" s="21" t="str">
        <f aca="false">IF(H362="","",H362*I362)</f>
        <v/>
      </c>
    </row>
    <row r="363" customFormat="false" ht="15" hidden="false" customHeight="false" outlineLevel="0" collapsed="false">
      <c r="B363" s="36"/>
      <c r="C363" s="30"/>
      <c r="D363" s="30"/>
      <c r="E363" s="30"/>
      <c r="F363" s="37"/>
      <c r="G363" s="32"/>
      <c r="H363" s="21" t="str">
        <f aca="false">IF(OR(F363="",G363=""),"",F363*G363)</f>
        <v/>
      </c>
      <c r="I363" s="35" t="str">
        <f aca="false">IF(C363="","",IFERROR(INDEX(Vendedores!$C$6:$C$25,MATCH(C363,Vendedores!$B$6:$B$25,0)),0))</f>
        <v/>
      </c>
      <c r="J363" s="21" t="str">
        <f aca="false">IF(H363="","",H363*I363)</f>
        <v/>
      </c>
    </row>
    <row r="364" customFormat="false" ht="15" hidden="false" customHeight="false" outlineLevel="0" collapsed="false">
      <c r="B364" s="33"/>
      <c r="C364" s="26"/>
      <c r="D364" s="26"/>
      <c r="E364" s="26"/>
      <c r="F364" s="34"/>
      <c r="G364" s="27"/>
      <c r="H364" s="21" t="str">
        <f aca="false">IF(OR(F364="",G364=""),"",F364*G364)</f>
        <v/>
      </c>
      <c r="I364" s="35" t="str">
        <f aca="false">IF(C364="","",IFERROR(INDEX(Vendedores!$C$6:$C$25,MATCH(C364,Vendedores!$B$6:$B$25,0)),0))</f>
        <v/>
      </c>
      <c r="J364" s="21" t="str">
        <f aca="false">IF(H364="","",H364*I364)</f>
        <v/>
      </c>
    </row>
    <row r="365" customFormat="false" ht="15" hidden="false" customHeight="false" outlineLevel="0" collapsed="false">
      <c r="B365" s="36"/>
      <c r="C365" s="30"/>
      <c r="D365" s="30"/>
      <c r="E365" s="30"/>
      <c r="F365" s="37"/>
      <c r="G365" s="32"/>
      <c r="H365" s="21" t="str">
        <f aca="false">IF(OR(F365="",G365=""),"",F365*G365)</f>
        <v/>
      </c>
      <c r="I365" s="35" t="str">
        <f aca="false">IF(C365="","",IFERROR(INDEX(Vendedores!$C$6:$C$25,MATCH(C365,Vendedores!$B$6:$B$25,0)),0))</f>
        <v/>
      </c>
      <c r="J365" s="21" t="str">
        <f aca="false">IF(H365="","",H365*I365)</f>
        <v/>
      </c>
    </row>
    <row r="366" customFormat="false" ht="15" hidden="false" customHeight="false" outlineLevel="0" collapsed="false">
      <c r="B366" s="33"/>
      <c r="C366" s="26"/>
      <c r="D366" s="26"/>
      <c r="E366" s="26"/>
      <c r="F366" s="34"/>
      <c r="G366" s="27"/>
      <c r="H366" s="21" t="str">
        <f aca="false">IF(OR(F366="",G366=""),"",F366*G366)</f>
        <v/>
      </c>
      <c r="I366" s="35" t="str">
        <f aca="false">IF(C366="","",IFERROR(INDEX(Vendedores!$C$6:$C$25,MATCH(C366,Vendedores!$B$6:$B$25,0)),0))</f>
        <v/>
      </c>
      <c r="J366" s="21" t="str">
        <f aca="false">IF(H366="","",H366*I366)</f>
        <v/>
      </c>
    </row>
    <row r="367" customFormat="false" ht="15" hidden="false" customHeight="false" outlineLevel="0" collapsed="false">
      <c r="B367" s="36"/>
      <c r="C367" s="30"/>
      <c r="D367" s="30"/>
      <c r="E367" s="30"/>
      <c r="F367" s="37"/>
      <c r="G367" s="32"/>
      <c r="H367" s="21" t="str">
        <f aca="false">IF(OR(F367="",G367=""),"",F367*G367)</f>
        <v/>
      </c>
      <c r="I367" s="35" t="str">
        <f aca="false">IF(C367="","",IFERROR(INDEX(Vendedores!$C$6:$C$25,MATCH(C367,Vendedores!$B$6:$B$25,0)),0))</f>
        <v/>
      </c>
      <c r="J367" s="21" t="str">
        <f aca="false">IF(H367="","",H367*I367)</f>
        <v/>
      </c>
    </row>
    <row r="368" customFormat="false" ht="15" hidden="false" customHeight="false" outlineLevel="0" collapsed="false">
      <c r="B368" s="33"/>
      <c r="C368" s="26"/>
      <c r="D368" s="26"/>
      <c r="E368" s="26"/>
      <c r="F368" s="34"/>
      <c r="G368" s="27"/>
      <c r="H368" s="21" t="str">
        <f aca="false">IF(OR(F368="",G368=""),"",F368*G368)</f>
        <v/>
      </c>
      <c r="I368" s="35" t="str">
        <f aca="false">IF(C368="","",IFERROR(INDEX(Vendedores!$C$6:$C$25,MATCH(C368,Vendedores!$B$6:$B$25,0)),0))</f>
        <v/>
      </c>
      <c r="J368" s="21" t="str">
        <f aca="false">IF(H368="","",H368*I368)</f>
        <v/>
      </c>
    </row>
    <row r="369" customFormat="false" ht="15" hidden="false" customHeight="false" outlineLevel="0" collapsed="false">
      <c r="B369" s="36"/>
      <c r="C369" s="30"/>
      <c r="D369" s="30"/>
      <c r="E369" s="30"/>
      <c r="F369" s="37"/>
      <c r="G369" s="32"/>
      <c r="H369" s="21" t="str">
        <f aca="false">IF(OR(F369="",G369=""),"",F369*G369)</f>
        <v/>
      </c>
      <c r="I369" s="35" t="str">
        <f aca="false">IF(C369="","",IFERROR(INDEX(Vendedores!$C$6:$C$25,MATCH(C369,Vendedores!$B$6:$B$25,0)),0))</f>
        <v/>
      </c>
      <c r="J369" s="21" t="str">
        <f aca="false">IF(H369="","",H369*I369)</f>
        <v/>
      </c>
    </row>
    <row r="370" customFormat="false" ht="15" hidden="false" customHeight="false" outlineLevel="0" collapsed="false">
      <c r="B370" s="33"/>
      <c r="C370" s="26"/>
      <c r="D370" s="26"/>
      <c r="E370" s="26"/>
      <c r="F370" s="34"/>
      <c r="G370" s="27"/>
      <c r="H370" s="21" t="str">
        <f aca="false">IF(OR(F370="",G370=""),"",F370*G370)</f>
        <v/>
      </c>
      <c r="I370" s="35" t="str">
        <f aca="false">IF(C370="","",IFERROR(INDEX(Vendedores!$C$6:$C$25,MATCH(C370,Vendedores!$B$6:$B$25,0)),0))</f>
        <v/>
      </c>
      <c r="J370" s="21" t="str">
        <f aca="false">IF(H370="","",H370*I370)</f>
        <v/>
      </c>
    </row>
    <row r="371" customFormat="false" ht="15" hidden="false" customHeight="false" outlineLevel="0" collapsed="false">
      <c r="B371" s="36"/>
      <c r="C371" s="30"/>
      <c r="D371" s="30"/>
      <c r="E371" s="30"/>
      <c r="F371" s="37"/>
      <c r="G371" s="32"/>
      <c r="H371" s="21" t="str">
        <f aca="false">IF(OR(F371="",G371=""),"",F371*G371)</f>
        <v/>
      </c>
      <c r="I371" s="35" t="str">
        <f aca="false">IF(C371="","",IFERROR(INDEX(Vendedores!$C$6:$C$25,MATCH(C371,Vendedores!$B$6:$B$25,0)),0))</f>
        <v/>
      </c>
      <c r="J371" s="21" t="str">
        <f aca="false">IF(H371="","",H371*I371)</f>
        <v/>
      </c>
    </row>
    <row r="372" customFormat="false" ht="15" hidden="false" customHeight="false" outlineLevel="0" collapsed="false">
      <c r="B372" s="33"/>
      <c r="C372" s="26"/>
      <c r="D372" s="26"/>
      <c r="E372" s="26"/>
      <c r="F372" s="34"/>
      <c r="G372" s="27"/>
      <c r="H372" s="21" t="str">
        <f aca="false">IF(OR(F372="",G372=""),"",F372*G372)</f>
        <v/>
      </c>
      <c r="I372" s="35" t="str">
        <f aca="false">IF(C372="","",IFERROR(INDEX(Vendedores!$C$6:$C$25,MATCH(C372,Vendedores!$B$6:$B$25,0)),0))</f>
        <v/>
      </c>
      <c r="J372" s="21" t="str">
        <f aca="false">IF(H372="","",H372*I372)</f>
        <v/>
      </c>
    </row>
    <row r="373" customFormat="false" ht="15" hidden="false" customHeight="false" outlineLevel="0" collapsed="false">
      <c r="B373" s="36"/>
      <c r="C373" s="30"/>
      <c r="D373" s="30"/>
      <c r="E373" s="30"/>
      <c r="F373" s="37"/>
      <c r="G373" s="32"/>
      <c r="H373" s="21" t="str">
        <f aca="false">IF(OR(F373="",G373=""),"",F373*G373)</f>
        <v/>
      </c>
      <c r="I373" s="35" t="str">
        <f aca="false">IF(C373="","",IFERROR(INDEX(Vendedores!$C$6:$C$25,MATCH(C373,Vendedores!$B$6:$B$25,0)),0))</f>
        <v/>
      </c>
      <c r="J373" s="21" t="str">
        <f aca="false">IF(H373="","",H373*I373)</f>
        <v/>
      </c>
    </row>
    <row r="374" customFormat="false" ht="15" hidden="false" customHeight="false" outlineLevel="0" collapsed="false">
      <c r="B374" s="33"/>
      <c r="C374" s="26"/>
      <c r="D374" s="26"/>
      <c r="E374" s="26"/>
      <c r="F374" s="34"/>
      <c r="G374" s="27"/>
      <c r="H374" s="21" t="str">
        <f aca="false">IF(OR(F374="",G374=""),"",F374*G374)</f>
        <v/>
      </c>
      <c r="I374" s="35" t="str">
        <f aca="false">IF(C374="","",IFERROR(INDEX(Vendedores!$C$6:$C$25,MATCH(C374,Vendedores!$B$6:$B$25,0)),0))</f>
        <v/>
      </c>
      <c r="J374" s="21" t="str">
        <f aca="false">IF(H374="","",H374*I374)</f>
        <v/>
      </c>
    </row>
    <row r="375" customFormat="false" ht="15" hidden="false" customHeight="false" outlineLevel="0" collapsed="false">
      <c r="B375" s="36"/>
      <c r="C375" s="30"/>
      <c r="D375" s="30"/>
      <c r="E375" s="30"/>
      <c r="F375" s="37"/>
      <c r="G375" s="32"/>
      <c r="H375" s="21" t="str">
        <f aca="false">IF(OR(F375="",G375=""),"",F375*G375)</f>
        <v/>
      </c>
      <c r="I375" s="35" t="str">
        <f aca="false">IF(C375="","",IFERROR(INDEX(Vendedores!$C$6:$C$25,MATCH(C375,Vendedores!$B$6:$B$25,0)),0))</f>
        <v/>
      </c>
      <c r="J375" s="21" t="str">
        <f aca="false">IF(H375="","",H375*I375)</f>
        <v/>
      </c>
    </row>
    <row r="376" customFormat="false" ht="15" hidden="false" customHeight="false" outlineLevel="0" collapsed="false">
      <c r="B376" s="33"/>
      <c r="C376" s="26"/>
      <c r="D376" s="26"/>
      <c r="E376" s="26"/>
      <c r="F376" s="34"/>
      <c r="G376" s="27"/>
      <c r="H376" s="21" t="str">
        <f aca="false">IF(OR(F376="",G376=""),"",F376*G376)</f>
        <v/>
      </c>
      <c r="I376" s="35" t="str">
        <f aca="false">IF(C376="","",IFERROR(INDEX(Vendedores!$C$6:$C$25,MATCH(C376,Vendedores!$B$6:$B$25,0)),0))</f>
        <v/>
      </c>
      <c r="J376" s="21" t="str">
        <f aca="false">IF(H376="","",H376*I376)</f>
        <v/>
      </c>
    </row>
    <row r="377" customFormat="false" ht="15" hidden="false" customHeight="false" outlineLevel="0" collapsed="false">
      <c r="B377" s="36"/>
      <c r="C377" s="30"/>
      <c r="D377" s="30"/>
      <c r="E377" s="30"/>
      <c r="F377" s="37"/>
      <c r="G377" s="32"/>
      <c r="H377" s="21" t="str">
        <f aca="false">IF(OR(F377="",G377=""),"",F377*G377)</f>
        <v/>
      </c>
      <c r="I377" s="35" t="str">
        <f aca="false">IF(C377="","",IFERROR(INDEX(Vendedores!$C$6:$C$25,MATCH(C377,Vendedores!$B$6:$B$25,0)),0))</f>
        <v/>
      </c>
      <c r="J377" s="21" t="str">
        <f aca="false">IF(H377="","",H377*I377)</f>
        <v/>
      </c>
    </row>
    <row r="378" customFormat="false" ht="15" hidden="false" customHeight="false" outlineLevel="0" collapsed="false">
      <c r="B378" s="33"/>
      <c r="C378" s="26"/>
      <c r="D378" s="26"/>
      <c r="E378" s="26"/>
      <c r="F378" s="34"/>
      <c r="G378" s="27"/>
      <c r="H378" s="21" t="str">
        <f aca="false">IF(OR(F378="",G378=""),"",F378*G378)</f>
        <v/>
      </c>
      <c r="I378" s="35" t="str">
        <f aca="false">IF(C378="","",IFERROR(INDEX(Vendedores!$C$6:$C$25,MATCH(C378,Vendedores!$B$6:$B$25,0)),0))</f>
        <v/>
      </c>
      <c r="J378" s="21" t="str">
        <f aca="false">IF(H378="","",H378*I378)</f>
        <v/>
      </c>
    </row>
    <row r="379" customFormat="false" ht="15" hidden="false" customHeight="false" outlineLevel="0" collapsed="false">
      <c r="B379" s="36"/>
      <c r="C379" s="30"/>
      <c r="D379" s="30"/>
      <c r="E379" s="30"/>
      <c r="F379" s="37"/>
      <c r="G379" s="32"/>
      <c r="H379" s="21" t="str">
        <f aca="false">IF(OR(F379="",G379=""),"",F379*G379)</f>
        <v/>
      </c>
      <c r="I379" s="35" t="str">
        <f aca="false">IF(C379="","",IFERROR(INDEX(Vendedores!$C$6:$C$25,MATCH(C379,Vendedores!$B$6:$B$25,0)),0))</f>
        <v/>
      </c>
      <c r="J379" s="21" t="str">
        <f aca="false">IF(H379="","",H379*I379)</f>
        <v/>
      </c>
    </row>
    <row r="380" customFormat="false" ht="15" hidden="false" customHeight="false" outlineLevel="0" collapsed="false">
      <c r="B380" s="33"/>
      <c r="C380" s="26"/>
      <c r="D380" s="26"/>
      <c r="E380" s="26"/>
      <c r="F380" s="34"/>
      <c r="G380" s="27"/>
      <c r="H380" s="21" t="str">
        <f aca="false">IF(OR(F380="",G380=""),"",F380*G380)</f>
        <v/>
      </c>
      <c r="I380" s="35" t="str">
        <f aca="false">IF(C380="","",IFERROR(INDEX(Vendedores!$C$6:$C$25,MATCH(C380,Vendedores!$B$6:$B$25,0)),0))</f>
        <v/>
      </c>
      <c r="J380" s="21" t="str">
        <f aca="false">IF(H380="","",H380*I380)</f>
        <v/>
      </c>
    </row>
    <row r="381" customFormat="false" ht="15" hidden="false" customHeight="false" outlineLevel="0" collapsed="false">
      <c r="B381" s="36"/>
      <c r="C381" s="30"/>
      <c r="D381" s="30"/>
      <c r="E381" s="30"/>
      <c r="F381" s="37"/>
      <c r="G381" s="32"/>
      <c r="H381" s="21" t="str">
        <f aca="false">IF(OR(F381="",G381=""),"",F381*G381)</f>
        <v/>
      </c>
      <c r="I381" s="35" t="str">
        <f aca="false">IF(C381="","",IFERROR(INDEX(Vendedores!$C$6:$C$25,MATCH(C381,Vendedores!$B$6:$B$25,0)),0))</f>
        <v/>
      </c>
      <c r="J381" s="21" t="str">
        <f aca="false">IF(H381="","",H381*I381)</f>
        <v/>
      </c>
    </row>
    <row r="382" customFormat="false" ht="15" hidden="false" customHeight="false" outlineLevel="0" collapsed="false">
      <c r="B382" s="33"/>
      <c r="C382" s="26"/>
      <c r="D382" s="26"/>
      <c r="E382" s="26"/>
      <c r="F382" s="34"/>
      <c r="G382" s="27"/>
      <c r="H382" s="21" t="str">
        <f aca="false">IF(OR(F382="",G382=""),"",F382*G382)</f>
        <v/>
      </c>
      <c r="I382" s="35" t="str">
        <f aca="false">IF(C382="","",IFERROR(INDEX(Vendedores!$C$6:$C$25,MATCH(C382,Vendedores!$B$6:$B$25,0)),0))</f>
        <v/>
      </c>
      <c r="J382" s="21" t="str">
        <f aca="false">IF(H382="","",H382*I382)</f>
        <v/>
      </c>
    </row>
    <row r="383" customFormat="false" ht="15" hidden="false" customHeight="false" outlineLevel="0" collapsed="false">
      <c r="B383" s="36"/>
      <c r="C383" s="30"/>
      <c r="D383" s="30"/>
      <c r="E383" s="30"/>
      <c r="F383" s="37"/>
      <c r="G383" s="32"/>
      <c r="H383" s="21" t="str">
        <f aca="false">IF(OR(F383="",G383=""),"",F383*G383)</f>
        <v/>
      </c>
      <c r="I383" s="35" t="str">
        <f aca="false">IF(C383="","",IFERROR(INDEX(Vendedores!$C$6:$C$25,MATCH(C383,Vendedores!$B$6:$B$25,0)),0))</f>
        <v/>
      </c>
      <c r="J383" s="21" t="str">
        <f aca="false">IF(H383="","",H383*I383)</f>
        <v/>
      </c>
    </row>
    <row r="384" customFormat="false" ht="15" hidden="false" customHeight="false" outlineLevel="0" collapsed="false">
      <c r="B384" s="33"/>
      <c r="C384" s="26"/>
      <c r="D384" s="26"/>
      <c r="E384" s="26"/>
      <c r="F384" s="34"/>
      <c r="G384" s="27"/>
      <c r="H384" s="21" t="str">
        <f aca="false">IF(OR(F384="",G384=""),"",F384*G384)</f>
        <v/>
      </c>
      <c r="I384" s="35" t="str">
        <f aca="false">IF(C384="","",IFERROR(INDEX(Vendedores!$C$6:$C$25,MATCH(C384,Vendedores!$B$6:$B$25,0)),0))</f>
        <v/>
      </c>
      <c r="J384" s="21" t="str">
        <f aca="false">IF(H384="","",H384*I384)</f>
        <v/>
      </c>
    </row>
    <row r="385" customFormat="false" ht="15" hidden="false" customHeight="false" outlineLevel="0" collapsed="false">
      <c r="B385" s="36"/>
      <c r="C385" s="30"/>
      <c r="D385" s="30"/>
      <c r="E385" s="30"/>
      <c r="F385" s="37"/>
      <c r="G385" s="32"/>
      <c r="H385" s="21" t="str">
        <f aca="false">IF(OR(F385="",G385=""),"",F385*G385)</f>
        <v/>
      </c>
      <c r="I385" s="35" t="str">
        <f aca="false">IF(C385="","",IFERROR(INDEX(Vendedores!$C$6:$C$25,MATCH(C385,Vendedores!$B$6:$B$25,0)),0))</f>
        <v/>
      </c>
      <c r="J385" s="21" t="str">
        <f aca="false">IF(H385="","",H385*I385)</f>
        <v/>
      </c>
    </row>
    <row r="386" customFormat="false" ht="15" hidden="false" customHeight="false" outlineLevel="0" collapsed="false">
      <c r="B386" s="33"/>
      <c r="C386" s="26"/>
      <c r="D386" s="26"/>
      <c r="E386" s="26"/>
      <c r="F386" s="34"/>
      <c r="G386" s="27"/>
      <c r="H386" s="21" t="str">
        <f aca="false">IF(OR(F386="",G386=""),"",F386*G386)</f>
        <v/>
      </c>
      <c r="I386" s="35" t="str">
        <f aca="false">IF(C386="","",IFERROR(INDEX(Vendedores!$C$6:$C$25,MATCH(C386,Vendedores!$B$6:$B$25,0)),0))</f>
        <v/>
      </c>
      <c r="J386" s="21" t="str">
        <f aca="false">IF(H386="","",H386*I386)</f>
        <v/>
      </c>
    </row>
    <row r="387" customFormat="false" ht="15" hidden="false" customHeight="false" outlineLevel="0" collapsed="false">
      <c r="B387" s="36"/>
      <c r="C387" s="30"/>
      <c r="D387" s="30"/>
      <c r="E387" s="30"/>
      <c r="F387" s="37"/>
      <c r="G387" s="32"/>
      <c r="H387" s="21" t="str">
        <f aca="false">IF(OR(F387="",G387=""),"",F387*G387)</f>
        <v/>
      </c>
      <c r="I387" s="35" t="str">
        <f aca="false">IF(C387="","",IFERROR(INDEX(Vendedores!$C$6:$C$25,MATCH(C387,Vendedores!$B$6:$B$25,0)),0))</f>
        <v/>
      </c>
      <c r="J387" s="21" t="str">
        <f aca="false">IF(H387="","",H387*I387)</f>
        <v/>
      </c>
    </row>
    <row r="388" customFormat="false" ht="15" hidden="false" customHeight="false" outlineLevel="0" collapsed="false">
      <c r="B388" s="33"/>
      <c r="C388" s="26"/>
      <c r="D388" s="26"/>
      <c r="E388" s="26"/>
      <c r="F388" s="34"/>
      <c r="G388" s="27"/>
      <c r="H388" s="21" t="str">
        <f aca="false">IF(OR(F388="",G388=""),"",F388*G388)</f>
        <v/>
      </c>
      <c r="I388" s="35" t="str">
        <f aca="false">IF(C388="","",IFERROR(INDEX(Vendedores!$C$6:$C$25,MATCH(C388,Vendedores!$B$6:$B$25,0)),0))</f>
        <v/>
      </c>
      <c r="J388" s="21" t="str">
        <f aca="false">IF(H388="","",H388*I388)</f>
        <v/>
      </c>
    </row>
    <row r="389" customFormat="false" ht="15" hidden="false" customHeight="false" outlineLevel="0" collapsed="false">
      <c r="B389" s="36"/>
      <c r="C389" s="30"/>
      <c r="D389" s="30"/>
      <c r="E389" s="30"/>
      <c r="F389" s="37"/>
      <c r="G389" s="32"/>
      <c r="H389" s="21" t="str">
        <f aca="false">IF(OR(F389="",G389=""),"",F389*G389)</f>
        <v/>
      </c>
      <c r="I389" s="35" t="str">
        <f aca="false">IF(C389="","",IFERROR(INDEX(Vendedores!$C$6:$C$25,MATCH(C389,Vendedores!$B$6:$B$25,0)),0))</f>
        <v/>
      </c>
      <c r="J389" s="21" t="str">
        <f aca="false">IF(H389="","",H389*I389)</f>
        <v/>
      </c>
    </row>
    <row r="390" customFormat="false" ht="15" hidden="false" customHeight="false" outlineLevel="0" collapsed="false">
      <c r="B390" s="33"/>
      <c r="C390" s="26"/>
      <c r="D390" s="26"/>
      <c r="E390" s="26"/>
      <c r="F390" s="34"/>
      <c r="G390" s="27"/>
      <c r="H390" s="21" t="str">
        <f aca="false">IF(OR(F390="",G390=""),"",F390*G390)</f>
        <v/>
      </c>
      <c r="I390" s="35" t="str">
        <f aca="false">IF(C390="","",IFERROR(INDEX(Vendedores!$C$6:$C$25,MATCH(C390,Vendedores!$B$6:$B$25,0)),0))</f>
        <v/>
      </c>
      <c r="J390" s="21" t="str">
        <f aca="false">IF(H390="","",H390*I390)</f>
        <v/>
      </c>
    </row>
    <row r="391" customFormat="false" ht="15" hidden="false" customHeight="false" outlineLevel="0" collapsed="false">
      <c r="B391" s="36"/>
      <c r="C391" s="30"/>
      <c r="D391" s="30"/>
      <c r="E391" s="30"/>
      <c r="F391" s="37"/>
      <c r="G391" s="32"/>
      <c r="H391" s="21" t="str">
        <f aca="false">IF(OR(F391="",G391=""),"",F391*G391)</f>
        <v/>
      </c>
      <c r="I391" s="35" t="str">
        <f aca="false">IF(C391="","",IFERROR(INDEX(Vendedores!$C$6:$C$25,MATCH(C391,Vendedores!$B$6:$B$25,0)),0))</f>
        <v/>
      </c>
      <c r="J391" s="21" t="str">
        <f aca="false">IF(H391="","",H391*I391)</f>
        <v/>
      </c>
    </row>
    <row r="392" customFormat="false" ht="15" hidden="false" customHeight="false" outlineLevel="0" collapsed="false">
      <c r="B392" s="33"/>
      <c r="C392" s="26"/>
      <c r="D392" s="26"/>
      <c r="E392" s="26"/>
      <c r="F392" s="34"/>
      <c r="G392" s="27"/>
      <c r="H392" s="21" t="str">
        <f aca="false">IF(OR(F392="",G392=""),"",F392*G392)</f>
        <v/>
      </c>
      <c r="I392" s="35" t="str">
        <f aca="false">IF(C392="","",IFERROR(INDEX(Vendedores!$C$6:$C$25,MATCH(C392,Vendedores!$B$6:$B$25,0)),0))</f>
        <v/>
      </c>
      <c r="J392" s="21" t="str">
        <f aca="false">IF(H392="","",H392*I392)</f>
        <v/>
      </c>
    </row>
    <row r="393" customFormat="false" ht="15" hidden="false" customHeight="false" outlineLevel="0" collapsed="false">
      <c r="B393" s="36"/>
      <c r="C393" s="30"/>
      <c r="D393" s="30"/>
      <c r="E393" s="30"/>
      <c r="F393" s="37"/>
      <c r="G393" s="32"/>
      <c r="H393" s="21" t="str">
        <f aca="false">IF(OR(F393="",G393=""),"",F393*G393)</f>
        <v/>
      </c>
      <c r="I393" s="35" t="str">
        <f aca="false">IF(C393="","",IFERROR(INDEX(Vendedores!$C$6:$C$25,MATCH(C393,Vendedores!$B$6:$B$25,0)),0))</f>
        <v/>
      </c>
      <c r="J393" s="21" t="str">
        <f aca="false">IF(H393="","",H393*I393)</f>
        <v/>
      </c>
    </row>
    <row r="394" customFormat="false" ht="15" hidden="false" customHeight="false" outlineLevel="0" collapsed="false">
      <c r="B394" s="33"/>
      <c r="C394" s="26"/>
      <c r="D394" s="26"/>
      <c r="E394" s="26"/>
      <c r="F394" s="34"/>
      <c r="G394" s="27"/>
      <c r="H394" s="21" t="str">
        <f aca="false">IF(OR(F394="",G394=""),"",F394*G394)</f>
        <v/>
      </c>
      <c r="I394" s="35" t="str">
        <f aca="false">IF(C394="","",IFERROR(INDEX(Vendedores!$C$6:$C$25,MATCH(C394,Vendedores!$B$6:$B$25,0)),0))</f>
        <v/>
      </c>
      <c r="J394" s="21" t="str">
        <f aca="false">IF(H394="","",H394*I394)</f>
        <v/>
      </c>
    </row>
    <row r="395" customFormat="false" ht="15" hidden="false" customHeight="false" outlineLevel="0" collapsed="false">
      <c r="B395" s="36"/>
      <c r="C395" s="30"/>
      <c r="D395" s="30"/>
      <c r="E395" s="30"/>
      <c r="F395" s="37"/>
      <c r="G395" s="32"/>
      <c r="H395" s="21" t="str">
        <f aca="false">IF(OR(F395="",G395=""),"",F395*G395)</f>
        <v/>
      </c>
      <c r="I395" s="35" t="str">
        <f aca="false">IF(C395="","",IFERROR(INDEX(Vendedores!$C$6:$C$25,MATCH(C395,Vendedores!$B$6:$B$25,0)),0))</f>
        <v/>
      </c>
      <c r="J395" s="21" t="str">
        <f aca="false">IF(H395="","",H395*I395)</f>
        <v/>
      </c>
    </row>
    <row r="396" customFormat="false" ht="15" hidden="false" customHeight="false" outlineLevel="0" collapsed="false">
      <c r="B396" s="33"/>
      <c r="C396" s="26"/>
      <c r="D396" s="26"/>
      <c r="E396" s="26"/>
      <c r="F396" s="34"/>
      <c r="G396" s="27"/>
      <c r="H396" s="21" t="str">
        <f aca="false">IF(OR(F396="",G396=""),"",F396*G396)</f>
        <v/>
      </c>
      <c r="I396" s="35" t="str">
        <f aca="false">IF(C396="","",IFERROR(INDEX(Vendedores!$C$6:$C$25,MATCH(C396,Vendedores!$B$6:$B$25,0)),0))</f>
        <v/>
      </c>
      <c r="J396" s="21" t="str">
        <f aca="false">IF(H396="","",H396*I396)</f>
        <v/>
      </c>
    </row>
    <row r="397" customFormat="false" ht="15" hidden="false" customHeight="false" outlineLevel="0" collapsed="false">
      <c r="B397" s="36"/>
      <c r="C397" s="30"/>
      <c r="D397" s="30"/>
      <c r="E397" s="30"/>
      <c r="F397" s="37"/>
      <c r="G397" s="32"/>
      <c r="H397" s="21" t="str">
        <f aca="false">IF(OR(F397="",G397=""),"",F397*G397)</f>
        <v/>
      </c>
      <c r="I397" s="35" t="str">
        <f aca="false">IF(C397="","",IFERROR(INDEX(Vendedores!$C$6:$C$25,MATCH(C397,Vendedores!$B$6:$B$25,0)),0))</f>
        <v/>
      </c>
      <c r="J397" s="21" t="str">
        <f aca="false">IF(H397="","",H397*I397)</f>
        <v/>
      </c>
    </row>
    <row r="398" customFormat="false" ht="15" hidden="false" customHeight="false" outlineLevel="0" collapsed="false">
      <c r="B398" s="33"/>
      <c r="C398" s="26"/>
      <c r="D398" s="26"/>
      <c r="E398" s="26"/>
      <c r="F398" s="34"/>
      <c r="G398" s="27"/>
      <c r="H398" s="21" t="str">
        <f aca="false">IF(OR(F398="",G398=""),"",F398*G398)</f>
        <v/>
      </c>
      <c r="I398" s="35" t="str">
        <f aca="false">IF(C398="","",IFERROR(INDEX(Vendedores!$C$6:$C$25,MATCH(C398,Vendedores!$B$6:$B$25,0)),0))</f>
        <v/>
      </c>
      <c r="J398" s="21" t="str">
        <f aca="false">IF(H398="","",H398*I398)</f>
        <v/>
      </c>
    </row>
    <row r="399" customFormat="false" ht="15" hidden="false" customHeight="false" outlineLevel="0" collapsed="false">
      <c r="B399" s="36"/>
      <c r="C399" s="30"/>
      <c r="D399" s="30"/>
      <c r="E399" s="30"/>
      <c r="F399" s="37"/>
      <c r="G399" s="32"/>
      <c r="H399" s="21" t="str">
        <f aca="false">IF(OR(F399="",G399=""),"",F399*G399)</f>
        <v/>
      </c>
      <c r="I399" s="35" t="str">
        <f aca="false">IF(C399="","",IFERROR(INDEX(Vendedores!$C$6:$C$25,MATCH(C399,Vendedores!$B$6:$B$25,0)),0))</f>
        <v/>
      </c>
      <c r="J399" s="21" t="str">
        <f aca="false">IF(H399="","",H399*I399)</f>
        <v/>
      </c>
    </row>
    <row r="400" customFormat="false" ht="15" hidden="false" customHeight="false" outlineLevel="0" collapsed="false">
      <c r="B400" s="33"/>
      <c r="C400" s="26"/>
      <c r="D400" s="26"/>
      <c r="E400" s="26"/>
      <c r="F400" s="34"/>
      <c r="G400" s="27"/>
      <c r="H400" s="21" t="str">
        <f aca="false">IF(OR(F400="",G400=""),"",F400*G400)</f>
        <v/>
      </c>
      <c r="I400" s="35" t="str">
        <f aca="false">IF(C400="","",IFERROR(INDEX(Vendedores!$C$6:$C$25,MATCH(C400,Vendedores!$B$6:$B$25,0)),0))</f>
        <v/>
      </c>
      <c r="J400" s="21" t="str">
        <f aca="false">IF(H400="","",H400*I400)</f>
        <v/>
      </c>
    </row>
    <row r="401" customFormat="false" ht="15" hidden="false" customHeight="false" outlineLevel="0" collapsed="false">
      <c r="B401" s="36"/>
      <c r="C401" s="30"/>
      <c r="D401" s="30"/>
      <c r="E401" s="30"/>
      <c r="F401" s="37"/>
      <c r="G401" s="32"/>
      <c r="H401" s="21" t="str">
        <f aca="false">IF(OR(F401="",G401=""),"",F401*G401)</f>
        <v/>
      </c>
      <c r="I401" s="35" t="str">
        <f aca="false">IF(C401="","",IFERROR(INDEX(Vendedores!$C$6:$C$25,MATCH(C401,Vendedores!$B$6:$B$25,0)),0))</f>
        <v/>
      </c>
      <c r="J401" s="21" t="str">
        <f aca="false">IF(H401="","",H401*I401)</f>
        <v/>
      </c>
    </row>
    <row r="402" customFormat="false" ht="15" hidden="false" customHeight="false" outlineLevel="0" collapsed="false">
      <c r="B402" s="33"/>
      <c r="C402" s="26"/>
      <c r="D402" s="26"/>
      <c r="E402" s="26"/>
      <c r="F402" s="34"/>
      <c r="G402" s="27"/>
      <c r="H402" s="21" t="str">
        <f aca="false">IF(OR(F402="",G402=""),"",F402*G402)</f>
        <v/>
      </c>
      <c r="I402" s="35" t="str">
        <f aca="false">IF(C402="","",IFERROR(INDEX(Vendedores!$C$6:$C$25,MATCH(C402,Vendedores!$B$6:$B$25,0)),0))</f>
        <v/>
      </c>
      <c r="J402" s="21" t="str">
        <f aca="false">IF(H402="","",H402*I402)</f>
        <v/>
      </c>
    </row>
    <row r="403" customFormat="false" ht="15" hidden="false" customHeight="false" outlineLevel="0" collapsed="false">
      <c r="B403" s="36"/>
      <c r="C403" s="30"/>
      <c r="D403" s="30"/>
      <c r="E403" s="30"/>
      <c r="F403" s="37"/>
      <c r="G403" s="32"/>
      <c r="H403" s="21" t="str">
        <f aca="false">IF(OR(F403="",G403=""),"",F403*G403)</f>
        <v/>
      </c>
      <c r="I403" s="35" t="str">
        <f aca="false">IF(C403="","",IFERROR(INDEX(Vendedores!$C$6:$C$25,MATCH(C403,Vendedores!$B$6:$B$25,0)),0))</f>
        <v/>
      </c>
      <c r="J403" s="21" t="str">
        <f aca="false">IF(H403="","",H403*I403)</f>
        <v/>
      </c>
    </row>
    <row r="404" customFormat="false" ht="15" hidden="false" customHeight="false" outlineLevel="0" collapsed="false">
      <c r="B404" s="33"/>
      <c r="C404" s="26"/>
      <c r="D404" s="26"/>
      <c r="E404" s="26"/>
      <c r="F404" s="34"/>
      <c r="G404" s="27"/>
      <c r="H404" s="21" t="str">
        <f aca="false">IF(OR(F404="",G404=""),"",F404*G404)</f>
        <v/>
      </c>
      <c r="I404" s="35" t="str">
        <f aca="false">IF(C404="","",IFERROR(INDEX(Vendedores!$C$6:$C$25,MATCH(C404,Vendedores!$B$6:$B$25,0)),0))</f>
        <v/>
      </c>
      <c r="J404" s="21" t="str">
        <f aca="false">IF(H404="","",H404*I404)</f>
        <v/>
      </c>
    </row>
    <row r="405" customFormat="false" ht="15" hidden="false" customHeight="false" outlineLevel="0" collapsed="false">
      <c r="B405" s="36"/>
      <c r="C405" s="30"/>
      <c r="D405" s="30"/>
      <c r="E405" s="30"/>
      <c r="F405" s="37"/>
      <c r="G405" s="32"/>
      <c r="H405" s="21" t="str">
        <f aca="false">IF(OR(F405="",G405=""),"",F405*G405)</f>
        <v/>
      </c>
      <c r="I405" s="35" t="str">
        <f aca="false">IF(C405="","",IFERROR(INDEX(Vendedores!$C$6:$C$25,MATCH(C405,Vendedores!$B$6:$B$25,0)),0))</f>
        <v/>
      </c>
      <c r="J405" s="21" t="str">
        <f aca="false">IF(H405="","",H405*I405)</f>
        <v/>
      </c>
    </row>
    <row r="406" customFormat="false" ht="15" hidden="false" customHeight="false" outlineLevel="0" collapsed="false">
      <c r="B406" s="33"/>
      <c r="C406" s="26"/>
      <c r="D406" s="26"/>
      <c r="E406" s="26"/>
      <c r="F406" s="34"/>
      <c r="G406" s="27"/>
      <c r="H406" s="21" t="str">
        <f aca="false">IF(OR(F406="",G406=""),"",F406*G406)</f>
        <v/>
      </c>
      <c r="I406" s="35" t="str">
        <f aca="false">IF(C406="","",IFERROR(INDEX(Vendedores!$C$6:$C$25,MATCH(C406,Vendedores!$B$6:$B$25,0)),0))</f>
        <v/>
      </c>
      <c r="J406" s="21" t="str">
        <f aca="false">IF(H406="","",H406*I406)</f>
        <v/>
      </c>
    </row>
    <row r="407" customFormat="false" ht="15" hidden="false" customHeight="false" outlineLevel="0" collapsed="false">
      <c r="B407" s="36"/>
      <c r="C407" s="30"/>
      <c r="D407" s="30"/>
      <c r="E407" s="30"/>
      <c r="F407" s="37"/>
      <c r="G407" s="32"/>
      <c r="H407" s="21" t="str">
        <f aca="false">IF(OR(F407="",G407=""),"",F407*G407)</f>
        <v/>
      </c>
      <c r="I407" s="35" t="str">
        <f aca="false">IF(C407="","",IFERROR(INDEX(Vendedores!$C$6:$C$25,MATCH(C407,Vendedores!$B$6:$B$25,0)),0))</f>
        <v/>
      </c>
      <c r="J407" s="21" t="str">
        <f aca="false">IF(H407="","",H407*I407)</f>
        <v/>
      </c>
    </row>
    <row r="408" customFormat="false" ht="15" hidden="false" customHeight="false" outlineLevel="0" collapsed="false">
      <c r="B408" s="33"/>
      <c r="C408" s="26"/>
      <c r="D408" s="26"/>
      <c r="E408" s="26"/>
      <c r="F408" s="34"/>
      <c r="G408" s="27"/>
      <c r="H408" s="21" t="str">
        <f aca="false">IF(OR(F408="",G408=""),"",F408*G408)</f>
        <v/>
      </c>
      <c r="I408" s="35" t="str">
        <f aca="false">IF(C408="","",IFERROR(INDEX(Vendedores!$C$6:$C$25,MATCH(C408,Vendedores!$B$6:$B$25,0)),0))</f>
        <v/>
      </c>
      <c r="J408" s="21" t="str">
        <f aca="false">IF(H408="","",H408*I408)</f>
        <v/>
      </c>
    </row>
    <row r="409" customFormat="false" ht="15" hidden="false" customHeight="false" outlineLevel="0" collapsed="false">
      <c r="B409" s="36"/>
      <c r="C409" s="30"/>
      <c r="D409" s="30"/>
      <c r="E409" s="30"/>
      <c r="F409" s="37"/>
      <c r="G409" s="32"/>
      <c r="H409" s="21" t="str">
        <f aca="false">IF(OR(F409="",G409=""),"",F409*G409)</f>
        <v/>
      </c>
      <c r="I409" s="35" t="str">
        <f aca="false">IF(C409="","",IFERROR(INDEX(Vendedores!$C$6:$C$25,MATCH(C409,Vendedores!$B$6:$B$25,0)),0))</f>
        <v/>
      </c>
      <c r="J409" s="21" t="str">
        <f aca="false">IF(H409="","",H409*I409)</f>
        <v/>
      </c>
    </row>
    <row r="410" customFormat="false" ht="15" hidden="false" customHeight="false" outlineLevel="0" collapsed="false">
      <c r="B410" s="33"/>
      <c r="C410" s="26"/>
      <c r="D410" s="26"/>
      <c r="E410" s="26"/>
      <c r="F410" s="34"/>
      <c r="G410" s="27"/>
      <c r="H410" s="21" t="str">
        <f aca="false">IF(OR(F410="",G410=""),"",F410*G410)</f>
        <v/>
      </c>
      <c r="I410" s="35" t="str">
        <f aca="false">IF(C410="","",IFERROR(INDEX(Vendedores!$C$6:$C$25,MATCH(C410,Vendedores!$B$6:$B$25,0)),0))</f>
        <v/>
      </c>
      <c r="J410" s="21" t="str">
        <f aca="false">IF(H410="","",H410*I410)</f>
        <v/>
      </c>
    </row>
    <row r="411" customFormat="false" ht="15" hidden="false" customHeight="false" outlineLevel="0" collapsed="false">
      <c r="B411" s="36"/>
      <c r="C411" s="30"/>
      <c r="D411" s="30"/>
      <c r="E411" s="30"/>
      <c r="F411" s="37"/>
      <c r="G411" s="32"/>
      <c r="H411" s="21" t="str">
        <f aca="false">IF(OR(F411="",G411=""),"",F411*G411)</f>
        <v/>
      </c>
      <c r="I411" s="35" t="str">
        <f aca="false">IF(C411="","",IFERROR(INDEX(Vendedores!$C$6:$C$25,MATCH(C411,Vendedores!$B$6:$B$25,0)),0))</f>
        <v/>
      </c>
      <c r="J411" s="21" t="str">
        <f aca="false">IF(H411="","",H411*I411)</f>
        <v/>
      </c>
    </row>
    <row r="412" customFormat="false" ht="15" hidden="false" customHeight="false" outlineLevel="0" collapsed="false">
      <c r="B412" s="33"/>
      <c r="C412" s="26"/>
      <c r="D412" s="26"/>
      <c r="E412" s="26"/>
      <c r="F412" s="34"/>
      <c r="G412" s="27"/>
      <c r="H412" s="21" t="str">
        <f aca="false">IF(OR(F412="",G412=""),"",F412*G412)</f>
        <v/>
      </c>
      <c r="I412" s="35" t="str">
        <f aca="false">IF(C412="","",IFERROR(INDEX(Vendedores!$C$6:$C$25,MATCH(C412,Vendedores!$B$6:$B$25,0)),0))</f>
        <v/>
      </c>
      <c r="J412" s="21" t="str">
        <f aca="false">IF(H412="","",H412*I412)</f>
        <v/>
      </c>
    </row>
    <row r="413" customFormat="false" ht="15" hidden="false" customHeight="false" outlineLevel="0" collapsed="false">
      <c r="B413" s="36"/>
      <c r="C413" s="30"/>
      <c r="D413" s="30"/>
      <c r="E413" s="30"/>
      <c r="F413" s="37"/>
      <c r="G413" s="32"/>
      <c r="H413" s="21" t="str">
        <f aca="false">IF(OR(F413="",G413=""),"",F413*G413)</f>
        <v/>
      </c>
      <c r="I413" s="35" t="str">
        <f aca="false">IF(C413="","",IFERROR(INDEX(Vendedores!$C$6:$C$25,MATCH(C413,Vendedores!$B$6:$B$25,0)),0))</f>
        <v/>
      </c>
      <c r="J413" s="21" t="str">
        <f aca="false">IF(H413="","",H413*I413)</f>
        <v/>
      </c>
    </row>
    <row r="414" customFormat="false" ht="15" hidden="false" customHeight="false" outlineLevel="0" collapsed="false">
      <c r="B414" s="33"/>
      <c r="C414" s="26"/>
      <c r="D414" s="26"/>
      <c r="E414" s="26"/>
      <c r="F414" s="34"/>
      <c r="G414" s="27"/>
      <c r="H414" s="21" t="str">
        <f aca="false">IF(OR(F414="",G414=""),"",F414*G414)</f>
        <v/>
      </c>
      <c r="I414" s="35" t="str">
        <f aca="false">IF(C414="","",IFERROR(INDEX(Vendedores!$C$6:$C$25,MATCH(C414,Vendedores!$B$6:$B$25,0)),0))</f>
        <v/>
      </c>
      <c r="J414" s="21" t="str">
        <f aca="false">IF(H414="","",H414*I414)</f>
        <v/>
      </c>
    </row>
    <row r="415" customFormat="false" ht="15" hidden="false" customHeight="false" outlineLevel="0" collapsed="false">
      <c r="B415" s="36"/>
      <c r="C415" s="30"/>
      <c r="D415" s="30"/>
      <c r="E415" s="30"/>
      <c r="F415" s="37"/>
      <c r="G415" s="32"/>
      <c r="H415" s="21" t="str">
        <f aca="false">IF(OR(F415="",G415=""),"",F415*G415)</f>
        <v/>
      </c>
      <c r="I415" s="35" t="str">
        <f aca="false">IF(C415="","",IFERROR(INDEX(Vendedores!$C$6:$C$25,MATCH(C415,Vendedores!$B$6:$B$25,0)),0))</f>
        <v/>
      </c>
      <c r="J415" s="21" t="str">
        <f aca="false">IF(H415="","",H415*I415)</f>
        <v/>
      </c>
    </row>
    <row r="416" customFormat="false" ht="15" hidden="false" customHeight="false" outlineLevel="0" collapsed="false">
      <c r="B416" s="33"/>
      <c r="C416" s="26"/>
      <c r="D416" s="26"/>
      <c r="E416" s="26"/>
      <c r="F416" s="34"/>
      <c r="G416" s="27"/>
      <c r="H416" s="21" t="str">
        <f aca="false">IF(OR(F416="",G416=""),"",F416*G416)</f>
        <v/>
      </c>
      <c r="I416" s="35" t="str">
        <f aca="false">IF(C416="","",IFERROR(INDEX(Vendedores!$C$6:$C$25,MATCH(C416,Vendedores!$B$6:$B$25,0)),0))</f>
        <v/>
      </c>
      <c r="J416" s="21" t="str">
        <f aca="false">IF(H416="","",H416*I416)</f>
        <v/>
      </c>
    </row>
    <row r="417" customFormat="false" ht="15" hidden="false" customHeight="false" outlineLevel="0" collapsed="false">
      <c r="B417" s="36"/>
      <c r="C417" s="30"/>
      <c r="D417" s="30"/>
      <c r="E417" s="30"/>
      <c r="F417" s="37"/>
      <c r="G417" s="32"/>
      <c r="H417" s="21" t="str">
        <f aca="false">IF(OR(F417="",G417=""),"",F417*G417)</f>
        <v/>
      </c>
      <c r="I417" s="35" t="str">
        <f aca="false">IF(C417="","",IFERROR(INDEX(Vendedores!$C$6:$C$25,MATCH(C417,Vendedores!$B$6:$B$25,0)),0))</f>
        <v/>
      </c>
      <c r="J417" s="21" t="str">
        <f aca="false">IF(H417="","",H417*I417)</f>
        <v/>
      </c>
    </row>
    <row r="418" customFormat="false" ht="15" hidden="false" customHeight="false" outlineLevel="0" collapsed="false">
      <c r="B418" s="33"/>
      <c r="C418" s="26"/>
      <c r="D418" s="26"/>
      <c r="E418" s="26"/>
      <c r="F418" s="34"/>
      <c r="G418" s="27"/>
      <c r="H418" s="21" t="str">
        <f aca="false">IF(OR(F418="",G418=""),"",F418*G418)</f>
        <v/>
      </c>
      <c r="I418" s="35" t="str">
        <f aca="false">IF(C418="","",IFERROR(INDEX(Vendedores!$C$6:$C$25,MATCH(C418,Vendedores!$B$6:$B$25,0)),0))</f>
        <v/>
      </c>
      <c r="J418" s="21" t="str">
        <f aca="false">IF(H418="","",H418*I418)</f>
        <v/>
      </c>
    </row>
    <row r="419" customFormat="false" ht="15" hidden="false" customHeight="false" outlineLevel="0" collapsed="false">
      <c r="B419" s="36"/>
      <c r="C419" s="30"/>
      <c r="D419" s="30"/>
      <c r="E419" s="30"/>
      <c r="F419" s="37"/>
      <c r="G419" s="32"/>
      <c r="H419" s="21" t="str">
        <f aca="false">IF(OR(F419="",G419=""),"",F419*G419)</f>
        <v/>
      </c>
      <c r="I419" s="35" t="str">
        <f aca="false">IF(C419="","",IFERROR(INDEX(Vendedores!$C$6:$C$25,MATCH(C419,Vendedores!$B$6:$B$25,0)),0))</f>
        <v/>
      </c>
      <c r="J419" s="21" t="str">
        <f aca="false">IF(H419="","",H419*I419)</f>
        <v/>
      </c>
    </row>
    <row r="420" customFormat="false" ht="15" hidden="false" customHeight="false" outlineLevel="0" collapsed="false">
      <c r="B420" s="33"/>
      <c r="C420" s="26"/>
      <c r="D420" s="26"/>
      <c r="E420" s="26"/>
      <c r="F420" s="34"/>
      <c r="G420" s="27"/>
      <c r="H420" s="21" t="str">
        <f aca="false">IF(OR(F420="",G420=""),"",F420*G420)</f>
        <v/>
      </c>
      <c r="I420" s="35" t="str">
        <f aca="false">IF(C420="","",IFERROR(INDEX(Vendedores!$C$6:$C$25,MATCH(C420,Vendedores!$B$6:$B$25,0)),0))</f>
        <v/>
      </c>
      <c r="J420" s="21" t="str">
        <f aca="false">IF(H420="","",H420*I420)</f>
        <v/>
      </c>
    </row>
    <row r="421" customFormat="false" ht="15" hidden="false" customHeight="false" outlineLevel="0" collapsed="false">
      <c r="B421" s="36"/>
      <c r="C421" s="30"/>
      <c r="D421" s="30"/>
      <c r="E421" s="30"/>
      <c r="F421" s="37"/>
      <c r="G421" s="32"/>
      <c r="H421" s="21" t="str">
        <f aca="false">IF(OR(F421="",G421=""),"",F421*G421)</f>
        <v/>
      </c>
      <c r="I421" s="35" t="str">
        <f aca="false">IF(C421="","",IFERROR(INDEX(Vendedores!$C$6:$C$25,MATCH(C421,Vendedores!$B$6:$B$25,0)),0))</f>
        <v/>
      </c>
      <c r="J421" s="21" t="str">
        <f aca="false">IF(H421="","",H421*I421)</f>
        <v/>
      </c>
    </row>
    <row r="422" customFormat="false" ht="15" hidden="false" customHeight="false" outlineLevel="0" collapsed="false">
      <c r="B422" s="33"/>
      <c r="C422" s="26"/>
      <c r="D422" s="26"/>
      <c r="E422" s="26"/>
      <c r="F422" s="34"/>
      <c r="G422" s="27"/>
      <c r="H422" s="21" t="str">
        <f aca="false">IF(OR(F422="",G422=""),"",F422*G422)</f>
        <v/>
      </c>
      <c r="I422" s="35" t="str">
        <f aca="false">IF(C422="","",IFERROR(INDEX(Vendedores!$C$6:$C$25,MATCH(C422,Vendedores!$B$6:$B$25,0)),0))</f>
        <v/>
      </c>
      <c r="J422" s="21" t="str">
        <f aca="false">IF(H422="","",H422*I422)</f>
        <v/>
      </c>
    </row>
    <row r="423" customFormat="false" ht="15" hidden="false" customHeight="false" outlineLevel="0" collapsed="false">
      <c r="B423" s="36"/>
      <c r="C423" s="30"/>
      <c r="D423" s="30"/>
      <c r="E423" s="30"/>
      <c r="F423" s="37"/>
      <c r="G423" s="32"/>
      <c r="H423" s="21" t="str">
        <f aca="false">IF(OR(F423="",G423=""),"",F423*G423)</f>
        <v/>
      </c>
      <c r="I423" s="35" t="str">
        <f aca="false">IF(C423="","",IFERROR(INDEX(Vendedores!$C$6:$C$25,MATCH(C423,Vendedores!$B$6:$B$25,0)),0))</f>
        <v/>
      </c>
      <c r="J423" s="21" t="str">
        <f aca="false">IF(H423="","",H423*I423)</f>
        <v/>
      </c>
    </row>
    <row r="424" customFormat="false" ht="15" hidden="false" customHeight="false" outlineLevel="0" collapsed="false">
      <c r="B424" s="33"/>
      <c r="C424" s="26"/>
      <c r="D424" s="26"/>
      <c r="E424" s="26"/>
      <c r="F424" s="34"/>
      <c r="G424" s="27"/>
      <c r="H424" s="21" t="str">
        <f aca="false">IF(OR(F424="",G424=""),"",F424*G424)</f>
        <v/>
      </c>
      <c r="I424" s="35" t="str">
        <f aca="false">IF(C424="","",IFERROR(INDEX(Vendedores!$C$6:$C$25,MATCH(C424,Vendedores!$B$6:$B$25,0)),0))</f>
        <v/>
      </c>
      <c r="J424" s="21" t="str">
        <f aca="false">IF(H424="","",H424*I424)</f>
        <v/>
      </c>
    </row>
    <row r="425" customFormat="false" ht="15" hidden="false" customHeight="false" outlineLevel="0" collapsed="false">
      <c r="B425" s="36"/>
      <c r="C425" s="30"/>
      <c r="D425" s="30"/>
      <c r="E425" s="30"/>
      <c r="F425" s="37"/>
      <c r="G425" s="32"/>
      <c r="H425" s="21" t="str">
        <f aca="false">IF(OR(F425="",G425=""),"",F425*G425)</f>
        <v/>
      </c>
      <c r="I425" s="35" t="str">
        <f aca="false">IF(C425="","",IFERROR(INDEX(Vendedores!$C$6:$C$25,MATCH(C425,Vendedores!$B$6:$B$25,0)),0))</f>
        <v/>
      </c>
      <c r="J425" s="21" t="str">
        <f aca="false">IF(H425="","",H425*I425)</f>
        <v/>
      </c>
    </row>
    <row r="426" customFormat="false" ht="15" hidden="false" customHeight="false" outlineLevel="0" collapsed="false">
      <c r="B426" s="33"/>
      <c r="C426" s="26"/>
      <c r="D426" s="26"/>
      <c r="E426" s="26"/>
      <c r="F426" s="34"/>
      <c r="G426" s="27"/>
      <c r="H426" s="21" t="str">
        <f aca="false">IF(OR(F426="",G426=""),"",F426*G426)</f>
        <v/>
      </c>
      <c r="I426" s="35" t="str">
        <f aca="false">IF(C426="","",IFERROR(INDEX(Vendedores!$C$6:$C$25,MATCH(C426,Vendedores!$B$6:$B$25,0)),0))</f>
        <v/>
      </c>
      <c r="J426" s="21" t="str">
        <f aca="false">IF(H426="","",H426*I426)</f>
        <v/>
      </c>
    </row>
    <row r="427" customFormat="false" ht="15" hidden="false" customHeight="false" outlineLevel="0" collapsed="false">
      <c r="B427" s="36"/>
      <c r="C427" s="30"/>
      <c r="D427" s="30"/>
      <c r="E427" s="30"/>
      <c r="F427" s="37"/>
      <c r="G427" s="32"/>
      <c r="H427" s="21" t="str">
        <f aca="false">IF(OR(F427="",G427=""),"",F427*G427)</f>
        <v/>
      </c>
      <c r="I427" s="35" t="str">
        <f aca="false">IF(C427="","",IFERROR(INDEX(Vendedores!$C$6:$C$25,MATCH(C427,Vendedores!$B$6:$B$25,0)),0))</f>
        <v/>
      </c>
      <c r="J427" s="21" t="str">
        <f aca="false">IF(H427="","",H427*I427)</f>
        <v/>
      </c>
    </row>
    <row r="428" customFormat="false" ht="15" hidden="false" customHeight="false" outlineLevel="0" collapsed="false">
      <c r="B428" s="33"/>
      <c r="C428" s="26"/>
      <c r="D428" s="26"/>
      <c r="E428" s="26"/>
      <c r="F428" s="34"/>
      <c r="G428" s="27"/>
      <c r="H428" s="21" t="str">
        <f aca="false">IF(OR(F428="",G428=""),"",F428*G428)</f>
        <v/>
      </c>
      <c r="I428" s="35" t="str">
        <f aca="false">IF(C428="","",IFERROR(INDEX(Vendedores!$C$6:$C$25,MATCH(C428,Vendedores!$B$6:$B$25,0)),0))</f>
        <v/>
      </c>
      <c r="J428" s="21" t="str">
        <f aca="false">IF(H428="","",H428*I428)</f>
        <v/>
      </c>
    </row>
    <row r="429" customFormat="false" ht="15" hidden="false" customHeight="false" outlineLevel="0" collapsed="false">
      <c r="B429" s="36"/>
      <c r="C429" s="30"/>
      <c r="D429" s="30"/>
      <c r="E429" s="30"/>
      <c r="F429" s="37"/>
      <c r="G429" s="32"/>
      <c r="H429" s="21" t="str">
        <f aca="false">IF(OR(F429="",G429=""),"",F429*G429)</f>
        <v/>
      </c>
      <c r="I429" s="35" t="str">
        <f aca="false">IF(C429="","",IFERROR(INDEX(Vendedores!$C$6:$C$25,MATCH(C429,Vendedores!$B$6:$B$25,0)),0))</f>
        <v/>
      </c>
      <c r="J429" s="21" t="str">
        <f aca="false">IF(H429="","",H429*I429)</f>
        <v/>
      </c>
    </row>
    <row r="430" customFormat="false" ht="15" hidden="false" customHeight="false" outlineLevel="0" collapsed="false">
      <c r="B430" s="33"/>
      <c r="C430" s="26"/>
      <c r="D430" s="26"/>
      <c r="E430" s="26"/>
      <c r="F430" s="34"/>
      <c r="G430" s="27"/>
      <c r="H430" s="21" t="str">
        <f aca="false">IF(OR(F430="",G430=""),"",F430*G430)</f>
        <v/>
      </c>
      <c r="I430" s="35" t="str">
        <f aca="false">IF(C430="","",IFERROR(INDEX(Vendedores!$C$6:$C$25,MATCH(C430,Vendedores!$B$6:$B$25,0)),0))</f>
        <v/>
      </c>
      <c r="J430" s="21" t="str">
        <f aca="false">IF(H430="","",H430*I430)</f>
        <v/>
      </c>
    </row>
    <row r="431" customFormat="false" ht="15" hidden="false" customHeight="false" outlineLevel="0" collapsed="false">
      <c r="B431" s="36"/>
      <c r="C431" s="30"/>
      <c r="D431" s="30"/>
      <c r="E431" s="30"/>
      <c r="F431" s="37"/>
      <c r="G431" s="32"/>
      <c r="H431" s="21" t="str">
        <f aca="false">IF(OR(F431="",G431=""),"",F431*G431)</f>
        <v/>
      </c>
      <c r="I431" s="35" t="str">
        <f aca="false">IF(C431="","",IFERROR(INDEX(Vendedores!$C$6:$C$25,MATCH(C431,Vendedores!$B$6:$B$25,0)),0))</f>
        <v/>
      </c>
      <c r="J431" s="21" t="str">
        <f aca="false">IF(H431="","",H431*I431)</f>
        <v/>
      </c>
    </row>
    <row r="432" customFormat="false" ht="15" hidden="false" customHeight="false" outlineLevel="0" collapsed="false">
      <c r="B432" s="33"/>
      <c r="C432" s="26"/>
      <c r="D432" s="26"/>
      <c r="E432" s="26"/>
      <c r="F432" s="34"/>
      <c r="G432" s="27"/>
      <c r="H432" s="21" t="str">
        <f aca="false">IF(OR(F432="",G432=""),"",F432*G432)</f>
        <v/>
      </c>
      <c r="I432" s="35" t="str">
        <f aca="false">IF(C432="","",IFERROR(INDEX(Vendedores!$C$6:$C$25,MATCH(C432,Vendedores!$B$6:$B$25,0)),0))</f>
        <v/>
      </c>
      <c r="J432" s="21" t="str">
        <f aca="false">IF(H432="","",H432*I432)</f>
        <v/>
      </c>
    </row>
    <row r="433" customFormat="false" ht="15" hidden="false" customHeight="false" outlineLevel="0" collapsed="false">
      <c r="B433" s="36"/>
      <c r="C433" s="30"/>
      <c r="D433" s="30"/>
      <c r="E433" s="30"/>
      <c r="F433" s="37"/>
      <c r="G433" s="32"/>
      <c r="H433" s="21" t="str">
        <f aca="false">IF(OR(F433="",G433=""),"",F433*G433)</f>
        <v/>
      </c>
      <c r="I433" s="35" t="str">
        <f aca="false">IF(C433="","",IFERROR(INDEX(Vendedores!$C$6:$C$25,MATCH(C433,Vendedores!$B$6:$B$25,0)),0))</f>
        <v/>
      </c>
      <c r="J433" s="21" t="str">
        <f aca="false">IF(H433="","",H433*I433)</f>
        <v/>
      </c>
    </row>
    <row r="434" customFormat="false" ht="15" hidden="false" customHeight="false" outlineLevel="0" collapsed="false">
      <c r="B434" s="33"/>
      <c r="C434" s="26"/>
      <c r="D434" s="26"/>
      <c r="E434" s="26"/>
      <c r="F434" s="34"/>
      <c r="G434" s="27"/>
      <c r="H434" s="21" t="str">
        <f aca="false">IF(OR(F434="",G434=""),"",F434*G434)</f>
        <v/>
      </c>
      <c r="I434" s="35" t="str">
        <f aca="false">IF(C434="","",IFERROR(INDEX(Vendedores!$C$6:$C$25,MATCH(C434,Vendedores!$B$6:$B$25,0)),0))</f>
        <v/>
      </c>
      <c r="J434" s="21" t="str">
        <f aca="false">IF(H434="","",H434*I434)</f>
        <v/>
      </c>
    </row>
    <row r="435" customFormat="false" ht="15" hidden="false" customHeight="false" outlineLevel="0" collapsed="false">
      <c r="B435" s="36"/>
      <c r="C435" s="30"/>
      <c r="D435" s="30"/>
      <c r="E435" s="30"/>
      <c r="F435" s="37"/>
      <c r="G435" s="32"/>
      <c r="H435" s="21" t="str">
        <f aca="false">IF(OR(F435="",G435=""),"",F435*G435)</f>
        <v/>
      </c>
      <c r="I435" s="35" t="str">
        <f aca="false">IF(C435="","",IFERROR(INDEX(Vendedores!$C$6:$C$25,MATCH(C435,Vendedores!$B$6:$B$25,0)),0))</f>
        <v/>
      </c>
      <c r="J435" s="21" t="str">
        <f aca="false">IF(H435="","",H435*I435)</f>
        <v/>
      </c>
    </row>
    <row r="436" customFormat="false" ht="15" hidden="false" customHeight="false" outlineLevel="0" collapsed="false">
      <c r="B436" s="33"/>
      <c r="C436" s="26"/>
      <c r="D436" s="26"/>
      <c r="E436" s="26"/>
      <c r="F436" s="34"/>
      <c r="G436" s="27"/>
      <c r="H436" s="21" t="str">
        <f aca="false">IF(OR(F436="",G436=""),"",F436*G436)</f>
        <v/>
      </c>
      <c r="I436" s="35" t="str">
        <f aca="false">IF(C436="","",IFERROR(INDEX(Vendedores!$C$6:$C$25,MATCH(C436,Vendedores!$B$6:$B$25,0)),0))</f>
        <v/>
      </c>
      <c r="J436" s="21" t="str">
        <f aca="false">IF(H436="","",H436*I436)</f>
        <v/>
      </c>
    </row>
    <row r="437" customFormat="false" ht="15" hidden="false" customHeight="false" outlineLevel="0" collapsed="false">
      <c r="B437" s="36"/>
      <c r="C437" s="30"/>
      <c r="D437" s="30"/>
      <c r="E437" s="30"/>
      <c r="F437" s="37"/>
      <c r="G437" s="32"/>
      <c r="H437" s="21" t="str">
        <f aca="false">IF(OR(F437="",G437=""),"",F437*G437)</f>
        <v/>
      </c>
      <c r="I437" s="35" t="str">
        <f aca="false">IF(C437="","",IFERROR(INDEX(Vendedores!$C$6:$C$25,MATCH(C437,Vendedores!$B$6:$B$25,0)),0))</f>
        <v/>
      </c>
      <c r="J437" s="21" t="str">
        <f aca="false">IF(H437="","",H437*I437)</f>
        <v/>
      </c>
    </row>
    <row r="438" customFormat="false" ht="15" hidden="false" customHeight="false" outlineLevel="0" collapsed="false">
      <c r="B438" s="33"/>
      <c r="C438" s="26"/>
      <c r="D438" s="26"/>
      <c r="E438" s="26"/>
      <c r="F438" s="34"/>
      <c r="G438" s="27"/>
      <c r="H438" s="21" t="str">
        <f aca="false">IF(OR(F438="",G438=""),"",F438*G438)</f>
        <v/>
      </c>
      <c r="I438" s="35" t="str">
        <f aca="false">IF(C438="","",IFERROR(INDEX(Vendedores!$C$6:$C$25,MATCH(C438,Vendedores!$B$6:$B$25,0)),0))</f>
        <v/>
      </c>
      <c r="J438" s="21" t="str">
        <f aca="false">IF(H438="","",H438*I438)</f>
        <v/>
      </c>
    </row>
    <row r="439" customFormat="false" ht="15" hidden="false" customHeight="false" outlineLevel="0" collapsed="false">
      <c r="B439" s="36"/>
      <c r="C439" s="30"/>
      <c r="D439" s="30"/>
      <c r="E439" s="30"/>
      <c r="F439" s="37"/>
      <c r="G439" s="32"/>
      <c r="H439" s="21" t="str">
        <f aca="false">IF(OR(F439="",G439=""),"",F439*G439)</f>
        <v/>
      </c>
      <c r="I439" s="35" t="str">
        <f aca="false">IF(C439="","",IFERROR(INDEX(Vendedores!$C$6:$C$25,MATCH(C439,Vendedores!$B$6:$B$25,0)),0))</f>
        <v/>
      </c>
      <c r="J439" s="21" t="str">
        <f aca="false">IF(H439="","",H439*I439)</f>
        <v/>
      </c>
    </row>
    <row r="440" customFormat="false" ht="15" hidden="false" customHeight="false" outlineLevel="0" collapsed="false">
      <c r="B440" s="33"/>
      <c r="C440" s="26"/>
      <c r="D440" s="26"/>
      <c r="E440" s="26"/>
      <c r="F440" s="34"/>
      <c r="G440" s="27"/>
      <c r="H440" s="21" t="str">
        <f aca="false">IF(OR(F440="",G440=""),"",F440*G440)</f>
        <v/>
      </c>
      <c r="I440" s="35" t="str">
        <f aca="false">IF(C440="","",IFERROR(INDEX(Vendedores!$C$6:$C$25,MATCH(C440,Vendedores!$B$6:$B$25,0)),0))</f>
        <v/>
      </c>
      <c r="J440" s="21" t="str">
        <f aca="false">IF(H440="","",H440*I440)</f>
        <v/>
      </c>
    </row>
    <row r="441" customFormat="false" ht="15" hidden="false" customHeight="false" outlineLevel="0" collapsed="false">
      <c r="B441" s="36"/>
      <c r="C441" s="30"/>
      <c r="D441" s="30"/>
      <c r="E441" s="30"/>
      <c r="F441" s="37"/>
      <c r="G441" s="32"/>
      <c r="H441" s="21" t="str">
        <f aca="false">IF(OR(F441="",G441=""),"",F441*G441)</f>
        <v/>
      </c>
      <c r="I441" s="35" t="str">
        <f aca="false">IF(C441="","",IFERROR(INDEX(Vendedores!$C$6:$C$25,MATCH(C441,Vendedores!$B$6:$B$25,0)),0))</f>
        <v/>
      </c>
      <c r="J441" s="21" t="str">
        <f aca="false">IF(H441="","",H441*I441)</f>
        <v/>
      </c>
    </row>
    <row r="442" customFormat="false" ht="15" hidden="false" customHeight="false" outlineLevel="0" collapsed="false">
      <c r="B442" s="33"/>
      <c r="C442" s="26"/>
      <c r="D442" s="26"/>
      <c r="E442" s="26"/>
      <c r="F442" s="34"/>
      <c r="G442" s="27"/>
      <c r="H442" s="21" t="str">
        <f aca="false">IF(OR(F442="",G442=""),"",F442*G442)</f>
        <v/>
      </c>
      <c r="I442" s="35" t="str">
        <f aca="false">IF(C442="","",IFERROR(INDEX(Vendedores!$C$6:$C$25,MATCH(C442,Vendedores!$B$6:$B$25,0)),0))</f>
        <v/>
      </c>
      <c r="J442" s="21" t="str">
        <f aca="false">IF(H442="","",H442*I442)</f>
        <v/>
      </c>
    </row>
    <row r="443" customFormat="false" ht="15" hidden="false" customHeight="false" outlineLevel="0" collapsed="false">
      <c r="B443" s="36"/>
      <c r="C443" s="30"/>
      <c r="D443" s="30"/>
      <c r="E443" s="30"/>
      <c r="F443" s="37"/>
      <c r="G443" s="32"/>
      <c r="H443" s="21" t="str">
        <f aca="false">IF(OR(F443="",G443=""),"",F443*G443)</f>
        <v/>
      </c>
      <c r="I443" s="35" t="str">
        <f aca="false">IF(C443="","",IFERROR(INDEX(Vendedores!$C$6:$C$25,MATCH(C443,Vendedores!$B$6:$B$25,0)),0))</f>
        <v/>
      </c>
      <c r="J443" s="21" t="str">
        <f aca="false">IF(H443="","",H443*I443)</f>
        <v/>
      </c>
    </row>
    <row r="444" customFormat="false" ht="15" hidden="false" customHeight="false" outlineLevel="0" collapsed="false">
      <c r="B444" s="33"/>
      <c r="C444" s="26"/>
      <c r="D444" s="26"/>
      <c r="E444" s="26"/>
      <c r="F444" s="34"/>
      <c r="G444" s="27"/>
      <c r="H444" s="21" t="str">
        <f aca="false">IF(OR(F444="",G444=""),"",F444*G444)</f>
        <v/>
      </c>
      <c r="I444" s="35" t="str">
        <f aca="false">IF(C444="","",IFERROR(INDEX(Vendedores!$C$6:$C$25,MATCH(C444,Vendedores!$B$6:$B$25,0)),0))</f>
        <v/>
      </c>
      <c r="J444" s="21" t="str">
        <f aca="false">IF(H444="","",H444*I444)</f>
        <v/>
      </c>
    </row>
    <row r="445" customFormat="false" ht="15" hidden="false" customHeight="false" outlineLevel="0" collapsed="false">
      <c r="B445" s="36"/>
      <c r="C445" s="30"/>
      <c r="D445" s="30"/>
      <c r="E445" s="30"/>
      <c r="F445" s="37"/>
      <c r="G445" s="32"/>
      <c r="H445" s="21" t="str">
        <f aca="false">IF(OR(F445="",G445=""),"",F445*G445)</f>
        <v/>
      </c>
      <c r="I445" s="35" t="str">
        <f aca="false">IF(C445="","",IFERROR(INDEX(Vendedores!$C$6:$C$25,MATCH(C445,Vendedores!$B$6:$B$25,0)),0))</f>
        <v/>
      </c>
      <c r="J445" s="21" t="str">
        <f aca="false">IF(H445="","",H445*I445)</f>
        <v/>
      </c>
    </row>
    <row r="446" customFormat="false" ht="15" hidden="false" customHeight="false" outlineLevel="0" collapsed="false">
      <c r="B446" s="33"/>
      <c r="C446" s="26"/>
      <c r="D446" s="26"/>
      <c r="E446" s="26"/>
      <c r="F446" s="34"/>
      <c r="G446" s="27"/>
      <c r="H446" s="21" t="str">
        <f aca="false">IF(OR(F446="",G446=""),"",F446*G446)</f>
        <v/>
      </c>
      <c r="I446" s="35" t="str">
        <f aca="false">IF(C446="","",IFERROR(INDEX(Vendedores!$C$6:$C$25,MATCH(C446,Vendedores!$B$6:$B$25,0)),0))</f>
        <v/>
      </c>
      <c r="J446" s="21" t="str">
        <f aca="false">IF(H446="","",H446*I446)</f>
        <v/>
      </c>
    </row>
    <row r="447" customFormat="false" ht="15" hidden="false" customHeight="false" outlineLevel="0" collapsed="false">
      <c r="B447" s="36"/>
      <c r="C447" s="30"/>
      <c r="D447" s="30"/>
      <c r="E447" s="30"/>
      <c r="F447" s="37"/>
      <c r="G447" s="32"/>
      <c r="H447" s="21" t="str">
        <f aca="false">IF(OR(F447="",G447=""),"",F447*G447)</f>
        <v/>
      </c>
      <c r="I447" s="35" t="str">
        <f aca="false">IF(C447="","",IFERROR(INDEX(Vendedores!$C$6:$C$25,MATCH(C447,Vendedores!$B$6:$B$25,0)),0))</f>
        <v/>
      </c>
      <c r="J447" s="21" t="str">
        <f aca="false">IF(H447="","",H447*I447)</f>
        <v/>
      </c>
    </row>
    <row r="448" customFormat="false" ht="15" hidden="false" customHeight="false" outlineLevel="0" collapsed="false">
      <c r="B448" s="33"/>
      <c r="C448" s="26"/>
      <c r="D448" s="26"/>
      <c r="E448" s="26"/>
      <c r="F448" s="34"/>
      <c r="G448" s="27"/>
      <c r="H448" s="21" t="str">
        <f aca="false">IF(OR(F448="",G448=""),"",F448*G448)</f>
        <v/>
      </c>
      <c r="I448" s="35" t="str">
        <f aca="false">IF(C448="","",IFERROR(INDEX(Vendedores!$C$6:$C$25,MATCH(C448,Vendedores!$B$6:$B$25,0)),0))</f>
        <v/>
      </c>
      <c r="J448" s="21" t="str">
        <f aca="false">IF(H448="","",H448*I448)</f>
        <v/>
      </c>
    </row>
    <row r="449" customFormat="false" ht="15" hidden="false" customHeight="false" outlineLevel="0" collapsed="false">
      <c r="B449" s="36"/>
      <c r="C449" s="30"/>
      <c r="D449" s="30"/>
      <c r="E449" s="30"/>
      <c r="F449" s="37"/>
      <c r="G449" s="32"/>
      <c r="H449" s="21" t="str">
        <f aca="false">IF(OR(F449="",G449=""),"",F449*G449)</f>
        <v/>
      </c>
      <c r="I449" s="35" t="str">
        <f aca="false">IF(C449="","",IFERROR(INDEX(Vendedores!$C$6:$C$25,MATCH(C449,Vendedores!$B$6:$B$25,0)),0))</f>
        <v/>
      </c>
      <c r="J449" s="21" t="str">
        <f aca="false">IF(H449="","",H449*I449)</f>
        <v/>
      </c>
    </row>
    <row r="450" customFormat="false" ht="15" hidden="false" customHeight="false" outlineLevel="0" collapsed="false">
      <c r="B450" s="33"/>
      <c r="C450" s="26"/>
      <c r="D450" s="26"/>
      <c r="E450" s="26"/>
      <c r="F450" s="34"/>
      <c r="G450" s="27"/>
      <c r="H450" s="21" t="str">
        <f aca="false">IF(OR(F450="",G450=""),"",F450*G450)</f>
        <v/>
      </c>
      <c r="I450" s="35" t="str">
        <f aca="false">IF(C450="","",IFERROR(INDEX(Vendedores!$C$6:$C$25,MATCH(C450,Vendedores!$B$6:$B$25,0)),0))</f>
        <v/>
      </c>
      <c r="J450" s="21" t="str">
        <f aca="false">IF(H450="","",H450*I450)</f>
        <v/>
      </c>
    </row>
    <row r="451" customFormat="false" ht="15" hidden="false" customHeight="false" outlineLevel="0" collapsed="false">
      <c r="B451" s="36"/>
      <c r="C451" s="30"/>
      <c r="D451" s="30"/>
      <c r="E451" s="30"/>
      <c r="F451" s="37"/>
      <c r="G451" s="32"/>
      <c r="H451" s="21" t="str">
        <f aca="false">IF(OR(F451="",G451=""),"",F451*G451)</f>
        <v/>
      </c>
      <c r="I451" s="35" t="str">
        <f aca="false">IF(C451="","",IFERROR(INDEX(Vendedores!$C$6:$C$25,MATCH(C451,Vendedores!$B$6:$B$25,0)),0))</f>
        <v/>
      </c>
      <c r="J451" s="21" t="str">
        <f aca="false">IF(H451="","",H451*I451)</f>
        <v/>
      </c>
    </row>
    <row r="452" customFormat="false" ht="15" hidden="false" customHeight="false" outlineLevel="0" collapsed="false">
      <c r="B452" s="33"/>
      <c r="C452" s="26"/>
      <c r="D452" s="26"/>
      <c r="E452" s="26"/>
      <c r="F452" s="34"/>
      <c r="G452" s="27"/>
      <c r="H452" s="21" t="str">
        <f aca="false">IF(OR(F452="",G452=""),"",F452*G452)</f>
        <v/>
      </c>
      <c r="I452" s="35" t="str">
        <f aca="false">IF(C452="","",IFERROR(INDEX(Vendedores!$C$6:$C$25,MATCH(C452,Vendedores!$B$6:$B$25,0)),0))</f>
        <v/>
      </c>
      <c r="J452" s="21" t="str">
        <f aca="false">IF(H452="","",H452*I452)</f>
        <v/>
      </c>
    </row>
    <row r="453" customFormat="false" ht="15" hidden="false" customHeight="false" outlineLevel="0" collapsed="false">
      <c r="B453" s="36"/>
      <c r="C453" s="30"/>
      <c r="D453" s="30"/>
      <c r="E453" s="30"/>
      <c r="F453" s="37"/>
      <c r="G453" s="32"/>
      <c r="H453" s="21" t="str">
        <f aca="false">IF(OR(F453="",G453=""),"",F453*G453)</f>
        <v/>
      </c>
      <c r="I453" s="35" t="str">
        <f aca="false">IF(C453="","",IFERROR(INDEX(Vendedores!$C$6:$C$25,MATCH(C453,Vendedores!$B$6:$B$25,0)),0))</f>
        <v/>
      </c>
      <c r="J453" s="21" t="str">
        <f aca="false">IF(H453="","",H453*I453)</f>
        <v/>
      </c>
    </row>
    <row r="454" customFormat="false" ht="15" hidden="false" customHeight="false" outlineLevel="0" collapsed="false">
      <c r="B454" s="33"/>
      <c r="C454" s="26"/>
      <c r="D454" s="26"/>
      <c r="E454" s="26"/>
      <c r="F454" s="34"/>
      <c r="G454" s="27"/>
      <c r="H454" s="21" t="str">
        <f aca="false">IF(OR(F454="",G454=""),"",F454*G454)</f>
        <v/>
      </c>
      <c r="I454" s="35" t="str">
        <f aca="false">IF(C454="","",IFERROR(INDEX(Vendedores!$C$6:$C$25,MATCH(C454,Vendedores!$B$6:$B$25,0)),0))</f>
        <v/>
      </c>
      <c r="J454" s="21" t="str">
        <f aca="false">IF(H454="","",H454*I454)</f>
        <v/>
      </c>
    </row>
    <row r="455" customFormat="false" ht="15" hidden="false" customHeight="false" outlineLevel="0" collapsed="false">
      <c r="B455" s="36"/>
      <c r="C455" s="30"/>
      <c r="D455" s="30"/>
      <c r="E455" s="30"/>
      <c r="F455" s="37"/>
      <c r="G455" s="32"/>
      <c r="H455" s="21" t="str">
        <f aca="false">IF(OR(F455="",G455=""),"",F455*G455)</f>
        <v/>
      </c>
      <c r="I455" s="35" t="str">
        <f aca="false">IF(C455="","",IFERROR(INDEX(Vendedores!$C$6:$C$25,MATCH(C455,Vendedores!$B$6:$B$25,0)),0))</f>
        <v/>
      </c>
      <c r="J455" s="21" t="str">
        <f aca="false">IF(H455="","",H455*I455)</f>
        <v/>
      </c>
    </row>
    <row r="456" customFormat="false" ht="15" hidden="false" customHeight="false" outlineLevel="0" collapsed="false">
      <c r="B456" s="33"/>
      <c r="C456" s="26"/>
      <c r="D456" s="26"/>
      <c r="E456" s="26"/>
      <c r="F456" s="34"/>
      <c r="G456" s="27"/>
      <c r="H456" s="21" t="str">
        <f aca="false">IF(OR(F456="",G456=""),"",F456*G456)</f>
        <v/>
      </c>
      <c r="I456" s="35" t="str">
        <f aca="false">IF(C456="","",IFERROR(INDEX(Vendedores!$C$6:$C$25,MATCH(C456,Vendedores!$B$6:$B$25,0)),0))</f>
        <v/>
      </c>
      <c r="J456" s="21" t="str">
        <f aca="false">IF(H456="","",H456*I456)</f>
        <v/>
      </c>
    </row>
    <row r="457" customFormat="false" ht="15" hidden="false" customHeight="false" outlineLevel="0" collapsed="false">
      <c r="B457" s="36"/>
      <c r="C457" s="30"/>
      <c r="D457" s="30"/>
      <c r="E457" s="30"/>
      <c r="F457" s="37"/>
      <c r="G457" s="32"/>
      <c r="H457" s="21" t="str">
        <f aca="false">IF(OR(F457="",G457=""),"",F457*G457)</f>
        <v/>
      </c>
      <c r="I457" s="35" t="str">
        <f aca="false">IF(C457="","",IFERROR(INDEX(Vendedores!$C$6:$C$25,MATCH(C457,Vendedores!$B$6:$B$25,0)),0))</f>
        <v/>
      </c>
      <c r="J457" s="21" t="str">
        <f aca="false">IF(H457="","",H457*I457)</f>
        <v/>
      </c>
    </row>
    <row r="458" customFormat="false" ht="15" hidden="false" customHeight="false" outlineLevel="0" collapsed="false">
      <c r="B458" s="33"/>
      <c r="C458" s="26"/>
      <c r="D458" s="26"/>
      <c r="E458" s="26"/>
      <c r="F458" s="34"/>
      <c r="G458" s="27"/>
      <c r="H458" s="21" t="str">
        <f aca="false">IF(OR(F458="",G458=""),"",F458*G458)</f>
        <v/>
      </c>
      <c r="I458" s="35" t="str">
        <f aca="false">IF(C458="","",IFERROR(INDEX(Vendedores!$C$6:$C$25,MATCH(C458,Vendedores!$B$6:$B$25,0)),0))</f>
        <v/>
      </c>
      <c r="J458" s="21" t="str">
        <f aca="false">IF(H458="","",H458*I458)</f>
        <v/>
      </c>
    </row>
    <row r="459" customFormat="false" ht="15" hidden="false" customHeight="false" outlineLevel="0" collapsed="false">
      <c r="B459" s="36"/>
      <c r="C459" s="30"/>
      <c r="D459" s="30"/>
      <c r="E459" s="30"/>
      <c r="F459" s="37"/>
      <c r="G459" s="32"/>
      <c r="H459" s="21" t="str">
        <f aca="false">IF(OR(F459="",G459=""),"",F459*G459)</f>
        <v/>
      </c>
      <c r="I459" s="35" t="str">
        <f aca="false">IF(C459="","",IFERROR(INDEX(Vendedores!$C$6:$C$25,MATCH(C459,Vendedores!$B$6:$B$25,0)),0))</f>
        <v/>
      </c>
      <c r="J459" s="21" t="str">
        <f aca="false">IF(H459="","",H459*I459)</f>
        <v/>
      </c>
    </row>
    <row r="460" customFormat="false" ht="15" hidden="false" customHeight="false" outlineLevel="0" collapsed="false">
      <c r="B460" s="33"/>
      <c r="C460" s="26"/>
      <c r="D460" s="26"/>
      <c r="E460" s="26"/>
      <c r="F460" s="34"/>
      <c r="G460" s="27"/>
      <c r="H460" s="21" t="str">
        <f aca="false">IF(OR(F460="",G460=""),"",F460*G460)</f>
        <v/>
      </c>
      <c r="I460" s="35" t="str">
        <f aca="false">IF(C460="","",IFERROR(INDEX(Vendedores!$C$6:$C$25,MATCH(C460,Vendedores!$B$6:$B$25,0)),0))</f>
        <v/>
      </c>
      <c r="J460" s="21" t="str">
        <f aca="false">IF(H460="","",H460*I460)</f>
        <v/>
      </c>
    </row>
    <row r="461" customFormat="false" ht="15" hidden="false" customHeight="false" outlineLevel="0" collapsed="false">
      <c r="B461" s="36"/>
      <c r="C461" s="30"/>
      <c r="D461" s="30"/>
      <c r="E461" s="30"/>
      <c r="F461" s="37"/>
      <c r="G461" s="32"/>
      <c r="H461" s="21" t="str">
        <f aca="false">IF(OR(F461="",G461=""),"",F461*G461)</f>
        <v/>
      </c>
      <c r="I461" s="35" t="str">
        <f aca="false">IF(C461="","",IFERROR(INDEX(Vendedores!$C$6:$C$25,MATCH(C461,Vendedores!$B$6:$B$25,0)),0))</f>
        <v/>
      </c>
      <c r="J461" s="21" t="str">
        <f aca="false">IF(H461="","",H461*I461)</f>
        <v/>
      </c>
    </row>
    <row r="462" customFormat="false" ht="15" hidden="false" customHeight="false" outlineLevel="0" collapsed="false">
      <c r="B462" s="33"/>
      <c r="C462" s="26"/>
      <c r="D462" s="26"/>
      <c r="E462" s="26"/>
      <c r="F462" s="34"/>
      <c r="G462" s="27"/>
      <c r="H462" s="21" t="str">
        <f aca="false">IF(OR(F462="",G462=""),"",F462*G462)</f>
        <v/>
      </c>
      <c r="I462" s="35" t="str">
        <f aca="false">IF(C462="","",IFERROR(INDEX(Vendedores!$C$6:$C$25,MATCH(C462,Vendedores!$B$6:$B$25,0)),0))</f>
        <v/>
      </c>
      <c r="J462" s="21" t="str">
        <f aca="false">IF(H462="","",H462*I462)</f>
        <v/>
      </c>
    </row>
    <row r="463" customFormat="false" ht="15" hidden="false" customHeight="false" outlineLevel="0" collapsed="false">
      <c r="B463" s="36"/>
      <c r="C463" s="30"/>
      <c r="D463" s="30"/>
      <c r="E463" s="30"/>
      <c r="F463" s="37"/>
      <c r="G463" s="32"/>
      <c r="H463" s="21" t="str">
        <f aca="false">IF(OR(F463="",G463=""),"",F463*G463)</f>
        <v/>
      </c>
      <c r="I463" s="35" t="str">
        <f aca="false">IF(C463="","",IFERROR(INDEX(Vendedores!$C$6:$C$25,MATCH(C463,Vendedores!$B$6:$B$25,0)),0))</f>
        <v/>
      </c>
      <c r="J463" s="21" t="str">
        <f aca="false">IF(H463="","",H463*I463)</f>
        <v/>
      </c>
    </row>
    <row r="464" customFormat="false" ht="15" hidden="false" customHeight="false" outlineLevel="0" collapsed="false">
      <c r="B464" s="33"/>
      <c r="C464" s="26"/>
      <c r="D464" s="26"/>
      <c r="E464" s="26"/>
      <c r="F464" s="34"/>
      <c r="G464" s="27"/>
      <c r="H464" s="21" t="str">
        <f aca="false">IF(OR(F464="",G464=""),"",F464*G464)</f>
        <v/>
      </c>
      <c r="I464" s="35" t="str">
        <f aca="false">IF(C464="","",IFERROR(INDEX(Vendedores!$C$6:$C$25,MATCH(C464,Vendedores!$B$6:$B$25,0)),0))</f>
        <v/>
      </c>
      <c r="J464" s="21" t="str">
        <f aca="false">IF(H464="","",H464*I464)</f>
        <v/>
      </c>
    </row>
    <row r="465" customFormat="false" ht="15" hidden="false" customHeight="false" outlineLevel="0" collapsed="false">
      <c r="B465" s="36"/>
      <c r="C465" s="30"/>
      <c r="D465" s="30"/>
      <c r="E465" s="30"/>
      <c r="F465" s="37"/>
      <c r="G465" s="32"/>
      <c r="H465" s="21" t="str">
        <f aca="false">IF(OR(F465="",G465=""),"",F465*G465)</f>
        <v/>
      </c>
      <c r="I465" s="35" t="str">
        <f aca="false">IF(C465="","",IFERROR(INDEX(Vendedores!$C$6:$C$25,MATCH(C465,Vendedores!$B$6:$B$25,0)),0))</f>
        <v/>
      </c>
      <c r="J465" s="21" t="str">
        <f aca="false">IF(H465="","",H465*I465)</f>
        <v/>
      </c>
    </row>
    <row r="466" customFormat="false" ht="15" hidden="false" customHeight="false" outlineLevel="0" collapsed="false">
      <c r="B466" s="33"/>
      <c r="C466" s="26"/>
      <c r="D466" s="26"/>
      <c r="E466" s="26"/>
      <c r="F466" s="34"/>
      <c r="G466" s="27"/>
      <c r="H466" s="21" t="str">
        <f aca="false">IF(OR(F466="",G466=""),"",F466*G466)</f>
        <v/>
      </c>
      <c r="I466" s="35" t="str">
        <f aca="false">IF(C466="","",IFERROR(INDEX(Vendedores!$C$6:$C$25,MATCH(C466,Vendedores!$B$6:$B$25,0)),0))</f>
        <v/>
      </c>
      <c r="J466" s="21" t="str">
        <f aca="false">IF(H466="","",H466*I466)</f>
        <v/>
      </c>
    </row>
    <row r="467" customFormat="false" ht="15" hidden="false" customHeight="false" outlineLevel="0" collapsed="false">
      <c r="B467" s="36"/>
      <c r="C467" s="30"/>
      <c r="D467" s="30"/>
      <c r="E467" s="30"/>
      <c r="F467" s="37"/>
      <c r="G467" s="32"/>
      <c r="H467" s="21" t="str">
        <f aca="false">IF(OR(F467="",G467=""),"",F467*G467)</f>
        <v/>
      </c>
      <c r="I467" s="35" t="str">
        <f aca="false">IF(C467="","",IFERROR(INDEX(Vendedores!$C$6:$C$25,MATCH(C467,Vendedores!$B$6:$B$25,0)),0))</f>
        <v/>
      </c>
      <c r="J467" s="21" t="str">
        <f aca="false">IF(H467="","",H467*I467)</f>
        <v/>
      </c>
    </row>
    <row r="468" customFormat="false" ht="15" hidden="false" customHeight="false" outlineLevel="0" collapsed="false">
      <c r="B468" s="33"/>
      <c r="C468" s="26"/>
      <c r="D468" s="26"/>
      <c r="E468" s="26"/>
      <c r="F468" s="34"/>
      <c r="G468" s="27"/>
      <c r="H468" s="21" t="str">
        <f aca="false">IF(OR(F468="",G468=""),"",F468*G468)</f>
        <v/>
      </c>
      <c r="I468" s="35" t="str">
        <f aca="false">IF(C468="","",IFERROR(INDEX(Vendedores!$C$6:$C$25,MATCH(C468,Vendedores!$B$6:$B$25,0)),0))</f>
        <v/>
      </c>
      <c r="J468" s="21" t="str">
        <f aca="false">IF(H468="","",H468*I468)</f>
        <v/>
      </c>
    </row>
    <row r="469" customFormat="false" ht="15" hidden="false" customHeight="false" outlineLevel="0" collapsed="false">
      <c r="B469" s="36"/>
      <c r="C469" s="30"/>
      <c r="D469" s="30"/>
      <c r="E469" s="30"/>
      <c r="F469" s="37"/>
      <c r="G469" s="32"/>
      <c r="H469" s="21" t="str">
        <f aca="false">IF(OR(F469="",G469=""),"",F469*G469)</f>
        <v/>
      </c>
      <c r="I469" s="35" t="str">
        <f aca="false">IF(C469="","",IFERROR(INDEX(Vendedores!$C$6:$C$25,MATCH(C469,Vendedores!$B$6:$B$25,0)),0))</f>
        <v/>
      </c>
      <c r="J469" s="21" t="str">
        <f aca="false">IF(H469="","",H469*I469)</f>
        <v/>
      </c>
    </row>
    <row r="470" customFormat="false" ht="15" hidden="false" customHeight="false" outlineLevel="0" collapsed="false">
      <c r="B470" s="33"/>
      <c r="C470" s="26"/>
      <c r="D470" s="26"/>
      <c r="E470" s="26"/>
      <c r="F470" s="34"/>
      <c r="G470" s="27"/>
      <c r="H470" s="21" t="str">
        <f aca="false">IF(OR(F470="",G470=""),"",F470*G470)</f>
        <v/>
      </c>
      <c r="I470" s="35" t="str">
        <f aca="false">IF(C470="","",IFERROR(INDEX(Vendedores!$C$6:$C$25,MATCH(C470,Vendedores!$B$6:$B$25,0)),0))</f>
        <v/>
      </c>
      <c r="J470" s="21" t="str">
        <f aca="false">IF(H470="","",H470*I470)</f>
        <v/>
      </c>
    </row>
    <row r="471" customFormat="false" ht="15" hidden="false" customHeight="false" outlineLevel="0" collapsed="false">
      <c r="B471" s="36"/>
      <c r="C471" s="30"/>
      <c r="D471" s="30"/>
      <c r="E471" s="30"/>
      <c r="F471" s="37"/>
      <c r="G471" s="32"/>
      <c r="H471" s="21" t="str">
        <f aca="false">IF(OR(F471="",G471=""),"",F471*G471)</f>
        <v/>
      </c>
      <c r="I471" s="35" t="str">
        <f aca="false">IF(C471="","",IFERROR(INDEX(Vendedores!$C$6:$C$25,MATCH(C471,Vendedores!$B$6:$B$25,0)),0))</f>
        <v/>
      </c>
      <c r="J471" s="21" t="str">
        <f aca="false">IF(H471="","",H471*I471)</f>
        <v/>
      </c>
    </row>
    <row r="472" customFormat="false" ht="15" hidden="false" customHeight="false" outlineLevel="0" collapsed="false">
      <c r="B472" s="33"/>
      <c r="C472" s="26"/>
      <c r="D472" s="26"/>
      <c r="E472" s="26"/>
      <c r="F472" s="34"/>
      <c r="G472" s="27"/>
      <c r="H472" s="21" t="str">
        <f aca="false">IF(OR(F472="",G472=""),"",F472*G472)</f>
        <v/>
      </c>
      <c r="I472" s="35" t="str">
        <f aca="false">IF(C472="","",IFERROR(INDEX(Vendedores!$C$6:$C$25,MATCH(C472,Vendedores!$B$6:$B$25,0)),0))</f>
        <v/>
      </c>
      <c r="J472" s="21" t="str">
        <f aca="false">IF(H472="","",H472*I472)</f>
        <v/>
      </c>
    </row>
    <row r="473" customFormat="false" ht="15" hidden="false" customHeight="false" outlineLevel="0" collapsed="false">
      <c r="B473" s="36"/>
      <c r="C473" s="30"/>
      <c r="D473" s="30"/>
      <c r="E473" s="30"/>
      <c r="F473" s="37"/>
      <c r="G473" s="32"/>
      <c r="H473" s="21" t="str">
        <f aca="false">IF(OR(F473="",G473=""),"",F473*G473)</f>
        <v/>
      </c>
      <c r="I473" s="35" t="str">
        <f aca="false">IF(C473="","",IFERROR(INDEX(Vendedores!$C$6:$C$25,MATCH(C473,Vendedores!$B$6:$B$25,0)),0))</f>
        <v/>
      </c>
      <c r="J473" s="21" t="str">
        <f aca="false">IF(H473="","",H473*I473)</f>
        <v/>
      </c>
    </row>
    <row r="474" customFormat="false" ht="15" hidden="false" customHeight="false" outlineLevel="0" collapsed="false">
      <c r="B474" s="33"/>
      <c r="C474" s="26"/>
      <c r="D474" s="26"/>
      <c r="E474" s="26"/>
      <c r="F474" s="34"/>
      <c r="G474" s="27"/>
      <c r="H474" s="21" t="str">
        <f aca="false">IF(OR(F474="",G474=""),"",F474*G474)</f>
        <v/>
      </c>
      <c r="I474" s="35" t="str">
        <f aca="false">IF(C474="","",IFERROR(INDEX(Vendedores!$C$6:$C$25,MATCH(C474,Vendedores!$B$6:$B$25,0)),0))</f>
        <v/>
      </c>
      <c r="J474" s="21" t="str">
        <f aca="false">IF(H474="","",H474*I474)</f>
        <v/>
      </c>
    </row>
    <row r="475" customFormat="false" ht="15" hidden="false" customHeight="false" outlineLevel="0" collapsed="false">
      <c r="B475" s="36"/>
      <c r="C475" s="30"/>
      <c r="D475" s="30"/>
      <c r="E475" s="30"/>
      <c r="F475" s="37"/>
      <c r="G475" s="32"/>
      <c r="H475" s="21" t="str">
        <f aca="false">IF(OR(F475="",G475=""),"",F475*G475)</f>
        <v/>
      </c>
      <c r="I475" s="35" t="str">
        <f aca="false">IF(C475="","",IFERROR(INDEX(Vendedores!$C$6:$C$25,MATCH(C475,Vendedores!$B$6:$B$25,0)),0))</f>
        <v/>
      </c>
      <c r="J475" s="21" t="str">
        <f aca="false">IF(H475="","",H475*I475)</f>
        <v/>
      </c>
    </row>
    <row r="476" customFormat="false" ht="15" hidden="false" customHeight="false" outlineLevel="0" collapsed="false">
      <c r="B476" s="33"/>
      <c r="C476" s="26"/>
      <c r="D476" s="26"/>
      <c r="E476" s="26"/>
      <c r="F476" s="34"/>
      <c r="G476" s="27"/>
      <c r="H476" s="21" t="str">
        <f aca="false">IF(OR(F476="",G476=""),"",F476*G476)</f>
        <v/>
      </c>
      <c r="I476" s="35" t="str">
        <f aca="false">IF(C476="","",IFERROR(INDEX(Vendedores!$C$6:$C$25,MATCH(C476,Vendedores!$B$6:$B$25,0)),0))</f>
        <v/>
      </c>
      <c r="J476" s="21" t="str">
        <f aca="false">IF(H476="","",H476*I476)</f>
        <v/>
      </c>
    </row>
    <row r="477" customFormat="false" ht="15" hidden="false" customHeight="false" outlineLevel="0" collapsed="false">
      <c r="B477" s="36"/>
      <c r="C477" s="30"/>
      <c r="D477" s="30"/>
      <c r="E477" s="30"/>
      <c r="F477" s="37"/>
      <c r="G477" s="32"/>
      <c r="H477" s="21" t="str">
        <f aca="false">IF(OR(F477="",G477=""),"",F477*G477)</f>
        <v/>
      </c>
      <c r="I477" s="35" t="str">
        <f aca="false">IF(C477="","",IFERROR(INDEX(Vendedores!$C$6:$C$25,MATCH(C477,Vendedores!$B$6:$B$25,0)),0))</f>
        <v/>
      </c>
      <c r="J477" s="21" t="str">
        <f aca="false">IF(H477="","",H477*I477)</f>
        <v/>
      </c>
    </row>
    <row r="478" customFormat="false" ht="15" hidden="false" customHeight="false" outlineLevel="0" collapsed="false">
      <c r="B478" s="33"/>
      <c r="C478" s="26"/>
      <c r="D478" s="26"/>
      <c r="E478" s="26"/>
      <c r="F478" s="34"/>
      <c r="G478" s="27"/>
      <c r="H478" s="21" t="str">
        <f aca="false">IF(OR(F478="",G478=""),"",F478*G478)</f>
        <v/>
      </c>
      <c r="I478" s="35" t="str">
        <f aca="false">IF(C478="","",IFERROR(INDEX(Vendedores!$C$6:$C$25,MATCH(C478,Vendedores!$B$6:$B$25,0)),0))</f>
        <v/>
      </c>
      <c r="J478" s="21" t="str">
        <f aca="false">IF(H478="","",H478*I478)</f>
        <v/>
      </c>
    </row>
    <row r="479" customFormat="false" ht="15" hidden="false" customHeight="false" outlineLevel="0" collapsed="false">
      <c r="B479" s="36"/>
      <c r="C479" s="30"/>
      <c r="D479" s="30"/>
      <c r="E479" s="30"/>
      <c r="F479" s="37"/>
      <c r="G479" s="32"/>
      <c r="H479" s="21" t="str">
        <f aca="false">IF(OR(F479="",G479=""),"",F479*G479)</f>
        <v/>
      </c>
      <c r="I479" s="35" t="str">
        <f aca="false">IF(C479="","",IFERROR(INDEX(Vendedores!$C$6:$C$25,MATCH(C479,Vendedores!$B$6:$B$25,0)),0))</f>
        <v/>
      </c>
      <c r="J479" s="21" t="str">
        <f aca="false">IF(H479="","",H479*I479)</f>
        <v/>
      </c>
    </row>
    <row r="480" customFormat="false" ht="15" hidden="false" customHeight="false" outlineLevel="0" collapsed="false">
      <c r="B480" s="33"/>
      <c r="C480" s="26"/>
      <c r="D480" s="26"/>
      <c r="E480" s="26"/>
      <c r="F480" s="34"/>
      <c r="G480" s="27"/>
      <c r="H480" s="21" t="str">
        <f aca="false">IF(OR(F480="",G480=""),"",F480*G480)</f>
        <v/>
      </c>
      <c r="I480" s="35" t="str">
        <f aca="false">IF(C480="","",IFERROR(INDEX(Vendedores!$C$6:$C$25,MATCH(C480,Vendedores!$B$6:$B$25,0)),0))</f>
        <v/>
      </c>
      <c r="J480" s="21" t="str">
        <f aca="false">IF(H480="","",H480*I480)</f>
        <v/>
      </c>
    </row>
    <row r="481" customFormat="false" ht="15" hidden="false" customHeight="false" outlineLevel="0" collapsed="false">
      <c r="B481" s="36"/>
      <c r="C481" s="30"/>
      <c r="D481" s="30"/>
      <c r="E481" s="30"/>
      <c r="F481" s="37"/>
      <c r="G481" s="32"/>
      <c r="H481" s="21" t="str">
        <f aca="false">IF(OR(F481="",G481=""),"",F481*G481)</f>
        <v/>
      </c>
      <c r="I481" s="35" t="str">
        <f aca="false">IF(C481="","",IFERROR(INDEX(Vendedores!$C$6:$C$25,MATCH(C481,Vendedores!$B$6:$B$25,0)),0))</f>
        <v/>
      </c>
      <c r="J481" s="21" t="str">
        <f aca="false">IF(H481="","",H481*I481)</f>
        <v/>
      </c>
    </row>
    <row r="482" customFormat="false" ht="15" hidden="false" customHeight="false" outlineLevel="0" collapsed="false">
      <c r="B482" s="33"/>
      <c r="C482" s="26"/>
      <c r="D482" s="26"/>
      <c r="E482" s="26"/>
      <c r="F482" s="34"/>
      <c r="G482" s="27"/>
      <c r="H482" s="21" t="str">
        <f aca="false">IF(OR(F482="",G482=""),"",F482*G482)</f>
        <v/>
      </c>
      <c r="I482" s="35" t="str">
        <f aca="false">IF(C482="","",IFERROR(INDEX(Vendedores!$C$6:$C$25,MATCH(C482,Vendedores!$B$6:$B$25,0)),0))</f>
        <v/>
      </c>
      <c r="J482" s="21" t="str">
        <f aca="false">IF(H482="","",H482*I482)</f>
        <v/>
      </c>
    </row>
    <row r="483" customFormat="false" ht="15" hidden="false" customHeight="false" outlineLevel="0" collapsed="false">
      <c r="B483" s="36"/>
      <c r="C483" s="30"/>
      <c r="D483" s="30"/>
      <c r="E483" s="30"/>
      <c r="F483" s="37"/>
      <c r="G483" s="32"/>
      <c r="H483" s="21" t="str">
        <f aca="false">IF(OR(F483="",G483=""),"",F483*G483)</f>
        <v/>
      </c>
      <c r="I483" s="35" t="str">
        <f aca="false">IF(C483="","",IFERROR(INDEX(Vendedores!$C$6:$C$25,MATCH(C483,Vendedores!$B$6:$B$25,0)),0))</f>
        <v/>
      </c>
      <c r="J483" s="21" t="str">
        <f aca="false">IF(H483="","",H483*I483)</f>
        <v/>
      </c>
    </row>
    <row r="484" customFormat="false" ht="15" hidden="false" customHeight="false" outlineLevel="0" collapsed="false">
      <c r="B484" s="33"/>
      <c r="C484" s="26"/>
      <c r="D484" s="26"/>
      <c r="E484" s="26"/>
      <c r="F484" s="34"/>
      <c r="G484" s="27"/>
      <c r="H484" s="21" t="str">
        <f aca="false">IF(OR(F484="",G484=""),"",F484*G484)</f>
        <v/>
      </c>
      <c r="I484" s="35" t="str">
        <f aca="false">IF(C484="","",IFERROR(INDEX(Vendedores!$C$6:$C$25,MATCH(C484,Vendedores!$B$6:$B$25,0)),0))</f>
        <v/>
      </c>
      <c r="J484" s="21" t="str">
        <f aca="false">IF(H484="","",H484*I484)</f>
        <v/>
      </c>
    </row>
    <row r="485" customFormat="false" ht="15" hidden="false" customHeight="false" outlineLevel="0" collapsed="false">
      <c r="B485" s="36"/>
      <c r="C485" s="30"/>
      <c r="D485" s="30"/>
      <c r="E485" s="30"/>
      <c r="F485" s="37"/>
      <c r="G485" s="32"/>
      <c r="H485" s="21" t="str">
        <f aca="false">IF(OR(F485="",G485=""),"",F485*G485)</f>
        <v/>
      </c>
      <c r="I485" s="35" t="str">
        <f aca="false">IF(C485="","",IFERROR(INDEX(Vendedores!$C$6:$C$25,MATCH(C485,Vendedores!$B$6:$B$25,0)),0))</f>
        <v/>
      </c>
      <c r="J485" s="21" t="str">
        <f aca="false">IF(H485="","",H485*I485)</f>
        <v/>
      </c>
    </row>
    <row r="486" customFormat="false" ht="15" hidden="false" customHeight="false" outlineLevel="0" collapsed="false">
      <c r="B486" s="33"/>
      <c r="C486" s="26"/>
      <c r="D486" s="26"/>
      <c r="E486" s="26"/>
      <c r="F486" s="34"/>
      <c r="G486" s="27"/>
      <c r="H486" s="21" t="str">
        <f aca="false">IF(OR(F486="",G486=""),"",F486*G486)</f>
        <v/>
      </c>
      <c r="I486" s="35" t="str">
        <f aca="false">IF(C486="","",IFERROR(INDEX(Vendedores!$C$6:$C$25,MATCH(C486,Vendedores!$B$6:$B$25,0)),0))</f>
        <v/>
      </c>
      <c r="J486" s="21" t="str">
        <f aca="false">IF(H486="","",H486*I486)</f>
        <v/>
      </c>
    </row>
    <row r="487" customFormat="false" ht="15" hidden="false" customHeight="false" outlineLevel="0" collapsed="false">
      <c r="B487" s="36"/>
      <c r="C487" s="30"/>
      <c r="D487" s="30"/>
      <c r="E487" s="30"/>
      <c r="F487" s="37"/>
      <c r="G487" s="32"/>
      <c r="H487" s="21" t="str">
        <f aca="false">IF(OR(F487="",G487=""),"",F487*G487)</f>
        <v/>
      </c>
      <c r="I487" s="35" t="str">
        <f aca="false">IF(C487="","",IFERROR(INDEX(Vendedores!$C$6:$C$25,MATCH(C487,Vendedores!$B$6:$B$25,0)),0))</f>
        <v/>
      </c>
      <c r="J487" s="21" t="str">
        <f aca="false">IF(H487="","",H487*I487)</f>
        <v/>
      </c>
    </row>
    <row r="488" customFormat="false" ht="15" hidden="false" customHeight="false" outlineLevel="0" collapsed="false">
      <c r="B488" s="33"/>
      <c r="C488" s="26"/>
      <c r="D488" s="26"/>
      <c r="E488" s="26"/>
      <c r="F488" s="34"/>
      <c r="G488" s="27"/>
      <c r="H488" s="21" t="str">
        <f aca="false">IF(OR(F488="",G488=""),"",F488*G488)</f>
        <v/>
      </c>
      <c r="I488" s="35" t="str">
        <f aca="false">IF(C488="","",IFERROR(INDEX(Vendedores!$C$6:$C$25,MATCH(C488,Vendedores!$B$6:$B$25,0)),0))</f>
        <v/>
      </c>
      <c r="J488" s="21" t="str">
        <f aca="false">IF(H488="","",H488*I488)</f>
        <v/>
      </c>
    </row>
    <row r="489" customFormat="false" ht="15" hidden="false" customHeight="false" outlineLevel="0" collapsed="false">
      <c r="B489" s="36"/>
      <c r="C489" s="30"/>
      <c r="D489" s="30"/>
      <c r="E489" s="30"/>
      <c r="F489" s="37"/>
      <c r="G489" s="32"/>
      <c r="H489" s="21" t="str">
        <f aca="false">IF(OR(F489="",G489=""),"",F489*G489)</f>
        <v/>
      </c>
      <c r="I489" s="35" t="str">
        <f aca="false">IF(C489="","",IFERROR(INDEX(Vendedores!$C$6:$C$25,MATCH(C489,Vendedores!$B$6:$B$25,0)),0))</f>
        <v/>
      </c>
      <c r="J489" s="21" t="str">
        <f aca="false">IF(H489="","",H489*I489)</f>
        <v/>
      </c>
    </row>
    <row r="490" customFormat="false" ht="15" hidden="false" customHeight="false" outlineLevel="0" collapsed="false">
      <c r="B490" s="33"/>
      <c r="C490" s="26"/>
      <c r="D490" s="26"/>
      <c r="E490" s="26"/>
      <c r="F490" s="34"/>
      <c r="G490" s="27"/>
      <c r="H490" s="21" t="str">
        <f aca="false">IF(OR(F490="",G490=""),"",F490*G490)</f>
        <v/>
      </c>
      <c r="I490" s="35" t="str">
        <f aca="false">IF(C490="","",IFERROR(INDEX(Vendedores!$C$6:$C$25,MATCH(C490,Vendedores!$B$6:$B$25,0)),0))</f>
        <v/>
      </c>
      <c r="J490" s="21" t="str">
        <f aca="false">IF(H490="","",H490*I490)</f>
        <v/>
      </c>
    </row>
    <row r="491" customFormat="false" ht="15" hidden="false" customHeight="false" outlineLevel="0" collapsed="false">
      <c r="B491" s="36"/>
      <c r="C491" s="30"/>
      <c r="D491" s="30"/>
      <c r="E491" s="30"/>
      <c r="F491" s="37"/>
      <c r="G491" s="32"/>
      <c r="H491" s="21" t="str">
        <f aca="false">IF(OR(F491="",G491=""),"",F491*G491)</f>
        <v/>
      </c>
      <c r="I491" s="35" t="str">
        <f aca="false">IF(C491="","",IFERROR(INDEX(Vendedores!$C$6:$C$25,MATCH(C491,Vendedores!$B$6:$B$25,0)),0))</f>
        <v/>
      </c>
      <c r="J491" s="21" t="str">
        <f aca="false">IF(H491="","",H491*I491)</f>
        <v/>
      </c>
    </row>
    <row r="492" customFormat="false" ht="15" hidden="false" customHeight="false" outlineLevel="0" collapsed="false">
      <c r="B492" s="33"/>
      <c r="C492" s="26"/>
      <c r="D492" s="26"/>
      <c r="E492" s="26"/>
      <c r="F492" s="34"/>
      <c r="G492" s="27"/>
      <c r="H492" s="21" t="str">
        <f aca="false">IF(OR(F492="",G492=""),"",F492*G492)</f>
        <v/>
      </c>
      <c r="I492" s="35" t="str">
        <f aca="false">IF(C492="","",IFERROR(INDEX(Vendedores!$C$6:$C$25,MATCH(C492,Vendedores!$B$6:$B$25,0)),0))</f>
        <v/>
      </c>
      <c r="J492" s="21" t="str">
        <f aca="false">IF(H492="","",H492*I492)</f>
        <v/>
      </c>
    </row>
    <row r="493" customFormat="false" ht="15" hidden="false" customHeight="false" outlineLevel="0" collapsed="false">
      <c r="B493" s="36"/>
      <c r="C493" s="30"/>
      <c r="D493" s="30"/>
      <c r="E493" s="30"/>
      <c r="F493" s="37"/>
      <c r="G493" s="32"/>
      <c r="H493" s="21" t="str">
        <f aca="false">IF(OR(F493="",G493=""),"",F493*G493)</f>
        <v/>
      </c>
      <c r="I493" s="35" t="str">
        <f aca="false">IF(C493="","",IFERROR(INDEX(Vendedores!$C$6:$C$25,MATCH(C493,Vendedores!$B$6:$B$25,0)),0))</f>
        <v/>
      </c>
      <c r="J493" s="21" t="str">
        <f aca="false">IF(H493="","",H493*I493)</f>
        <v/>
      </c>
    </row>
    <row r="494" customFormat="false" ht="15" hidden="false" customHeight="false" outlineLevel="0" collapsed="false">
      <c r="B494" s="33"/>
      <c r="C494" s="26"/>
      <c r="D494" s="26"/>
      <c r="E494" s="26"/>
      <c r="F494" s="34"/>
      <c r="G494" s="27"/>
      <c r="H494" s="21" t="str">
        <f aca="false">IF(OR(F494="",G494=""),"",F494*G494)</f>
        <v/>
      </c>
      <c r="I494" s="35" t="str">
        <f aca="false">IF(C494="","",IFERROR(INDEX(Vendedores!$C$6:$C$25,MATCH(C494,Vendedores!$B$6:$B$25,0)),0))</f>
        <v/>
      </c>
      <c r="J494" s="21" t="str">
        <f aca="false">IF(H494="","",H494*I494)</f>
        <v/>
      </c>
    </row>
    <row r="495" customFormat="false" ht="15" hidden="false" customHeight="false" outlineLevel="0" collapsed="false">
      <c r="B495" s="36"/>
      <c r="C495" s="30"/>
      <c r="D495" s="30"/>
      <c r="E495" s="30"/>
      <c r="F495" s="37"/>
      <c r="G495" s="32"/>
      <c r="H495" s="21" t="str">
        <f aca="false">IF(OR(F495="",G495=""),"",F495*G495)</f>
        <v/>
      </c>
      <c r="I495" s="35" t="str">
        <f aca="false">IF(C495="","",IFERROR(INDEX(Vendedores!$C$6:$C$25,MATCH(C495,Vendedores!$B$6:$B$25,0)),0))</f>
        <v/>
      </c>
      <c r="J495" s="21" t="str">
        <f aca="false">IF(H495="","",H495*I495)</f>
        <v/>
      </c>
    </row>
    <row r="496" customFormat="false" ht="15" hidden="false" customHeight="false" outlineLevel="0" collapsed="false">
      <c r="B496" s="33"/>
      <c r="C496" s="26"/>
      <c r="D496" s="26"/>
      <c r="E496" s="26"/>
      <c r="F496" s="34"/>
      <c r="G496" s="27"/>
      <c r="H496" s="21" t="str">
        <f aca="false">IF(OR(F496="",G496=""),"",F496*G496)</f>
        <v/>
      </c>
      <c r="I496" s="35" t="str">
        <f aca="false">IF(C496="","",IFERROR(INDEX(Vendedores!$C$6:$C$25,MATCH(C496,Vendedores!$B$6:$B$25,0)),0))</f>
        <v/>
      </c>
      <c r="J496" s="21" t="str">
        <f aca="false">IF(H496="","",H496*I496)</f>
        <v/>
      </c>
    </row>
    <row r="497" customFormat="false" ht="15" hidden="false" customHeight="false" outlineLevel="0" collapsed="false">
      <c r="B497" s="36"/>
      <c r="C497" s="30"/>
      <c r="D497" s="30"/>
      <c r="E497" s="30"/>
      <c r="F497" s="37"/>
      <c r="G497" s="32"/>
      <c r="H497" s="21" t="str">
        <f aca="false">IF(OR(F497="",G497=""),"",F497*G497)</f>
        <v/>
      </c>
      <c r="I497" s="35" t="str">
        <f aca="false">IF(C497="","",IFERROR(INDEX(Vendedores!$C$6:$C$25,MATCH(C497,Vendedores!$B$6:$B$25,0)),0))</f>
        <v/>
      </c>
      <c r="J497" s="21" t="str">
        <f aca="false">IF(H497="","",H497*I497)</f>
        <v/>
      </c>
    </row>
    <row r="498" customFormat="false" ht="15" hidden="false" customHeight="false" outlineLevel="0" collapsed="false">
      <c r="B498" s="33"/>
      <c r="C498" s="26"/>
      <c r="D498" s="26"/>
      <c r="E498" s="26"/>
      <c r="F498" s="34"/>
      <c r="G498" s="27"/>
      <c r="H498" s="21" t="str">
        <f aca="false">IF(OR(F498="",G498=""),"",F498*G498)</f>
        <v/>
      </c>
      <c r="I498" s="35" t="str">
        <f aca="false">IF(C498="","",IFERROR(INDEX(Vendedores!$C$6:$C$25,MATCH(C498,Vendedores!$B$6:$B$25,0)),0))</f>
        <v/>
      </c>
      <c r="J498" s="21" t="str">
        <f aca="false">IF(H498="","",H498*I498)</f>
        <v/>
      </c>
    </row>
    <row r="499" customFormat="false" ht="15" hidden="false" customHeight="false" outlineLevel="0" collapsed="false">
      <c r="B499" s="36"/>
      <c r="C499" s="30"/>
      <c r="D499" s="30"/>
      <c r="E499" s="30"/>
      <c r="F499" s="37"/>
      <c r="G499" s="32"/>
      <c r="H499" s="21" t="str">
        <f aca="false">IF(OR(F499="",G499=""),"",F499*G499)</f>
        <v/>
      </c>
      <c r="I499" s="35" t="str">
        <f aca="false">IF(C499="","",IFERROR(INDEX(Vendedores!$C$6:$C$25,MATCH(C499,Vendedores!$B$6:$B$25,0)),0))</f>
        <v/>
      </c>
      <c r="J499" s="21" t="str">
        <f aca="false">IF(H499="","",H499*I499)</f>
        <v/>
      </c>
    </row>
    <row r="500" customFormat="false" ht="15" hidden="false" customHeight="false" outlineLevel="0" collapsed="false">
      <c r="B500" s="33"/>
      <c r="C500" s="26"/>
      <c r="D500" s="26"/>
      <c r="E500" s="26"/>
      <c r="F500" s="34"/>
      <c r="G500" s="27"/>
      <c r="H500" s="21" t="str">
        <f aca="false">IF(OR(F500="",G500=""),"",F500*G500)</f>
        <v/>
      </c>
      <c r="I500" s="35" t="str">
        <f aca="false">IF(C500="","",IFERROR(INDEX(Vendedores!$C$6:$C$25,MATCH(C500,Vendedores!$B$6:$B$25,0)),0))</f>
        <v/>
      </c>
      <c r="J500" s="21" t="str">
        <f aca="false">IF(H500="","",H500*I500)</f>
        <v/>
      </c>
    </row>
    <row r="501" customFormat="false" ht="15" hidden="false" customHeight="false" outlineLevel="0" collapsed="false">
      <c r="B501" s="36"/>
      <c r="C501" s="30"/>
      <c r="D501" s="30"/>
      <c r="E501" s="30"/>
      <c r="F501" s="37"/>
      <c r="G501" s="32"/>
      <c r="H501" s="21" t="str">
        <f aca="false">IF(OR(F501="",G501=""),"",F501*G501)</f>
        <v/>
      </c>
      <c r="I501" s="35" t="str">
        <f aca="false">IF(C501="","",IFERROR(INDEX(Vendedores!$C$6:$C$25,MATCH(C501,Vendedores!$B$6:$B$25,0)),0))</f>
        <v/>
      </c>
      <c r="J501" s="21" t="str">
        <f aca="false">IF(H501="","",H501*I501)</f>
        <v/>
      </c>
    </row>
    <row r="502" customFormat="false" ht="15" hidden="false" customHeight="false" outlineLevel="0" collapsed="false">
      <c r="B502" s="33"/>
      <c r="C502" s="26"/>
      <c r="D502" s="26"/>
      <c r="E502" s="26"/>
      <c r="F502" s="34"/>
      <c r="G502" s="27"/>
      <c r="H502" s="21" t="str">
        <f aca="false">IF(OR(F502="",G502=""),"",F502*G502)</f>
        <v/>
      </c>
      <c r="I502" s="35" t="str">
        <f aca="false">IF(C502="","",IFERROR(INDEX(Vendedores!$C$6:$C$25,MATCH(C502,Vendedores!$B$6:$B$25,0)),0))</f>
        <v/>
      </c>
      <c r="J502" s="21" t="str">
        <f aca="false">IF(H502="","",H502*I502)</f>
        <v/>
      </c>
    </row>
    <row r="503" customFormat="false" ht="15" hidden="false" customHeight="false" outlineLevel="0" collapsed="false">
      <c r="B503" s="36"/>
      <c r="C503" s="30"/>
      <c r="D503" s="30"/>
      <c r="E503" s="30"/>
      <c r="F503" s="37"/>
      <c r="G503" s="32"/>
      <c r="H503" s="21" t="str">
        <f aca="false">IF(OR(F503="",G503=""),"",F503*G503)</f>
        <v/>
      </c>
      <c r="I503" s="35" t="str">
        <f aca="false">IF(C503="","",IFERROR(INDEX(Vendedores!$C$6:$C$25,MATCH(C503,Vendedores!$B$6:$B$25,0)),0))</f>
        <v/>
      </c>
      <c r="J503" s="21" t="str">
        <f aca="false">IF(H503="","",H503*I503)</f>
        <v/>
      </c>
    </row>
    <row r="504" customFormat="false" ht="15" hidden="false" customHeight="false" outlineLevel="0" collapsed="false">
      <c r="B504" s="33"/>
      <c r="C504" s="26"/>
      <c r="D504" s="26"/>
      <c r="E504" s="26"/>
      <c r="F504" s="34"/>
      <c r="G504" s="27"/>
      <c r="H504" s="21" t="str">
        <f aca="false">IF(OR(F504="",G504=""),"",F504*G504)</f>
        <v/>
      </c>
      <c r="I504" s="35" t="str">
        <f aca="false">IF(C504="","",IFERROR(INDEX(Vendedores!$C$6:$C$25,MATCH(C504,Vendedores!$B$6:$B$25,0)),0))</f>
        <v/>
      </c>
      <c r="J504" s="21" t="str">
        <f aca="false">IF(H504="","",H504*I504)</f>
        <v/>
      </c>
    </row>
    <row r="505" customFormat="false" ht="15" hidden="false" customHeight="false" outlineLevel="0" collapsed="false">
      <c r="B505" s="36"/>
      <c r="C505" s="30"/>
      <c r="D505" s="30"/>
      <c r="E505" s="30"/>
      <c r="F505" s="37"/>
      <c r="G505" s="32"/>
      <c r="H505" s="21" t="str">
        <f aca="false">IF(OR(F505="",G505=""),"",F505*G505)</f>
        <v/>
      </c>
      <c r="I505" s="35" t="str">
        <f aca="false">IF(C505="","",IFERROR(INDEX(Vendedores!$C$6:$C$25,MATCH(C505,Vendedores!$B$6:$B$25,0)),0))</f>
        <v/>
      </c>
      <c r="J505" s="21" t="str">
        <f aca="false">IF(H505="","",H505*I505)</f>
        <v/>
      </c>
    </row>
    <row r="506" customFormat="false" ht="15" hidden="false" customHeight="false" outlineLevel="0" collapsed="false">
      <c r="B506" s="33"/>
      <c r="C506" s="26"/>
      <c r="D506" s="26"/>
      <c r="E506" s="26"/>
      <c r="F506" s="34"/>
      <c r="G506" s="27"/>
      <c r="H506" s="21" t="str">
        <f aca="false">IF(OR(F506="",G506=""),"",F506*G506)</f>
        <v/>
      </c>
      <c r="I506" s="35" t="str">
        <f aca="false">IF(C506="","",IFERROR(INDEX(Vendedores!$C$6:$C$25,MATCH(C506,Vendedores!$B$6:$B$25,0)),0))</f>
        <v/>
      </c>
      <c r="J506" s="21" t="str">
        <f aca="false">IF(H506="","",H506*I506)</f>
        <v/>
      </c>
    </row>
    <row r="507" customFormat="false" ht="15" hidden="false" customHeight="false" outlineLevel="0" collapsed="false">
      <c r="B507" s="36"/>
      <c r="C507" s="30"/>
      <c r="D507" s="30"/>
      <c r="E507" s="30"/>
      <c r="F507" s="37"/>
      <c r="G507" s="32"/>
      <c r="H507" s="21" t="str">
        <f aca="false">IF(OR(F507="",G507=""),"",F507*G507)</f>
        <v/>
      </c>
      <c r="I507" s="35" t="str">
        <f aca="false">IF(C507="","",IFERROR(INDEX(Vendedores!$C$6:$C$25,MATCH(C507,Vendedores!$B$6:$B$25,0)),0))</f>
        <v/>
      </c>
      <c r="J507" s="21" t="str">
        <f aca="false">IF(H507="","",H507*I507)</f>
        <v/>
      </c>
    </row>
    <row r="508" customFormat="false" ht="15" hidden="false" customHeight="false" outlineLevel="0" collapsed="false">
      <c r="B508" s="33"/>
      <c r="C508" s="26"/>
      <c r="D508" s="26"/>
      <c r="E508" s="26"/>
      <c r="F508" s="34"/>
      <c r="G508" s="27"/>
      <c r="H508" s="21" t="str">
        <f aca="false">IF(OR(F508="",G508=""),"",F508*G508)</f>
        <v/>
      </c>
      <c r="I508" s="35" t="str">
        <f aca="false">IF(C508="","",IFERROR(INDEX(Vendedores!$C$6:$C$25,MATCH(C508,Vendedores!$B$6:$B$25,0)),0))</f>
        <v/>
      </c>
      <c r="J508" s="21" t="str">
        <f aca="false">IF(H508="","",H508*I508)</f>
        <v/>
      </c>
    </row>
    <row r="509" customFormat="false" ht="15" hidden="false" customHeight="false" outlineLevel="0" collapsed="false">
      <c r="B509" s="36"/>
      <c r="C509" s="30"/>
      <c r="D509" s="30"/>
      <c r="E509" s="30"/>
      <c r="F509" s="37"/>
      <c r="G509" s="32"/>
      <c r="H509" s="21" t="str">
        <f aca="false">IF(OR(F509="",G509=""),"",F509*G509)</f>
        <v/>
      </c>
      <c r="I509" s="35" t="str">
        <f aca="false">IF(C509="","",IFERROR(INDEX(Vendedores!$C$6:$C$25,MATCH(C509,Vendedores!$B$6:$B$25,0)),0))</f>
        <v/>
      </c>
      <c r="J509" s="21" t="str">
        <f aca="false">IF(H509="","",H509*I509)</f>
        <v/>
      </c>
    </row>
    <row r="510" customFormat="false" ht="15" hidden="false" customHeight="false" outlineLevel="0" collapsed="false">
      <c r="B510" s="33"/>
      <c r="C510" s="26"/>
      <c r="D510" s="26"/>
      <c r="E510" s="26"/>
      <c r="F510" s="34"/>
      <c r="G510" s="27"/>
      <c r="H510" s="21" t="str">
        <f aca="false">IF(OR(F510="",G510=""),"",F510*G510)</f>
        <v/>
      </c>
      <c r="I510" s="35" t="str">
        <f aca="false">IF(C510="","",IFERROR(INDEX(Vendedores!$C$6:$C$25,MATCH(C510,Vendedores!$B$6:$B$25,0)),0))</f>
        <v/>
      </c>
      <c r="J510" s="21" t="str">
        <f aca="false">IF(H510="","",H510*I510)</f>
        <v/>
      </c>
    </row>
    <row r="511" customFormat="false" ht="15" hidden="false" customHeight="false" outlineLevel="0" collapsed="false">
      <c r="B511" s="36"/>
      <c r="C511" s="30"/>
      <c r="D511" s="30"/>
      <c r="E511" s="30"/>
      <c r="F511" s="37"/>
      <c r="G511" s="32"/>
      <c r="H511" s="21" t="str">
        <f aca="false">IF(OR(F511="",G511=""),"",F511*G511)</f>
        <v/>
      </c>
      <c r="I511" s="35" t="str">
        <f aca="false">IF(C511="","",IFERROR(INDEX(Vendedores!$C$6:$C$25,MATCH(C511,Vendedores!$B$6:$B$25,0)),0))</f>
        <v/>
      </c>
      <c r="J511" s="21" t="str">
        <f aca="false">IF(H511="","",H511*I511)</f>
        <v/>
      </c>
    </row>
    <row r="512" customFormat="false" ht="15" hidden="false" customHeight="false" outlineLevel="0" collapsed="false">
      <c r="B512" s="33"/>
      <c r="C512" s="26"/>
      <c r="D512" s="26"/>
      <c r="E512" s="26"/>
      <c r="F512" s="34"/>
      <c r="G512" s="27"/>
      <c r="H512" s="21" t="str">
        <f aca="false">IF(OR(F512="",G512=""),"",F512*G512)</f>
        <v/>
      </c>
      <c r="I512" s="35" t="str">
        <f aca="false">IF(C512="","",IFERROR(INDEX(Vendedores!$C$6:$C$25,MATCH(C512,Vendedores!$B$6:$B$25,0)),0))</f>
        <v/>
      </c>
      <c r="J512" s="21" t="str">
        <f aca="false">IF(H512="","",H512*I512)</f>
        <v/>
      </c>
    </row>
    <row r="513" customFormat="false" ht="15" hidden="false" customHeight="false" outlineLevel="0" collapsed="false">
      <c r="B513" s="36"/>
      <c r="C513" s="30"/>
      <c r="D513" s="30"/>
      <c r="E513" s="30"/>
      <c r="F513" s="37"/>
      <c r="G513" s="32"/>
      <c r="H513" s="21" t="str">
        <f aca="false">IF(OR(F513="",G513=""),"",F513*G513)</f>
        <v/>
      </c>
      <c r="I513" s="35" t="str">
        <f aca="false">IF(C513="","",IFERROR(INDEX(Vendedores!$C$6:$C$25,MATCH(C513,Vendedores!$B$6:$B$25,0)),0))</f>
        <v/>
      </c>
      <c r="J513" s="21" t="str">
        <f aca="false">IF(H513="","",H513*I513)</f>
        <v/>
      </c>
    </row>
    <row r="514" customFormat="false" ht="15" hidden="false" customHeight="false" outlineLevel="0" collapsed="false">
      <c r="B514" s="33"/>
      <c r="C514" s="26"/>
      <c r="D514" s="26"/>
      <c r="E514" s="26"/>
      <c r="F514" s="34"/>
      <c r="G514" s="27"/>
      <c r="H514" s="21" t="str">
        <f aca="false">IF(OR(F514="",G514=""),"",F514*G514)</f>
        <v/>
      </c>
      <c r="I514" s="35" t="str">
        <f aca="false">IF(C514="","",IFERROR(INDEX(Vendedores!$C$6:$C$25,MATCH(C514,Vendedores!$B$6:$B$25,0)),0))</f>
        <v/>
      </c>
      <c r="J514" s="21" t="str">
        <f aca="false">IF(H514="","",H514*I514)</f>
        <v/>
      </c>
    </row>
    <row r="515" customFormat="false" ht="15" hidden="false" customHeight="false" outlineLevel="0" collapsed="false">
      <c r="B515" s="36"/>
      <c r="C515" s="30"/>
      <c r="D515" s="30"/>
      <c r="E515" s="30"/>
      <c r="F515" s="37"/>
      <c r="G515" s="32"/>
      <c r="H515" s="21" t="str">
        <f aca="false">IF(OR(F515="",G515=""),"",F515*G515)</f>
        <v/>
      </c>
      <c r="I515" s="35" t="str">
        <f aca="false">IF(C515="","",IFERROR(INDEX(Vendedores!$C$6:$C$25,MATCH(C515,Vendedores!$B$6:$B$25,0)),0))</f>
        <v/>
      </c>
      <c r="J515" s="21" t="str">
        <f aca="false">IF(H515="","",H515*I515)</f>
        <v/>
      </c>
    </row>
    <row r="516" customFormat="false" ht="15" hidden="false" customHeight="false" outlineLevel="0" collapsed="false">
      <c r="B516" s="33"/>
      <c r="C516" s="26"/>
      <c r="D516" s="26"/>
      <c r="E516" s="26"/>
      <c r="F516" s="34"/>
      <c r="G516" s="27"/>
      <c r="H516" s="21" t="str">
        <f aca="false">IF(OR(F516="",G516=""),"",F516*G516)</f>
        <v/>
      </c>
      <c r="I516" s="35" t="str">
        <f aca="false">IF(C516="","",IFERROR(INDEX(Vendedores!$C$6:$C$25,MATCH(C516,Vendedores!$B$6:$B$25,0)),0))</f>
        <v/>
      </c>
      <c r="J516" s="21" t="str">
        <f aca="false">IF(H516="","",H516*I516)</f>
        <v/>
      </c>
    </row>
    <row r="517" customFormat="false" ht="15" hidden="false" customHeight="false" outlineLevel="0" collapsed="false">
      <c r="B517" s="36"/>
      <c r="C517" s="30"/>
      <c r="D517" s="30"/>
      <c r="E517" s="30"/>
      <c r="F517" s="37"/>
      <c r="G517" s="32"/>
      <c r="H517" s="21" t="str">
        <f aca="false">IF(OR(F517="",G517=""),"",F517*G517)</f>
        <v/>
      </c>
      <c r="I517" s="35" t="str">
        <f aca="false">IF(C517="","",IFERROR(INDEX(Vendedores!$C$6:$C$25,MATCH(C517,Vendedores!$B$6:$B$25,0)),0))</f>
        <v/>
      </c>
      <c r="J517" s="21" t="str">
        <f aca="false">IF(H517="","",H517*I517)</f>
        <v/>
      </c>
    </row>
    <row r="518" customFormat="false" ht="15" hidden="false" customHeight="false" outlineLevel="0" collapsed="false">
      <c r="B518" s="33"/>
      <c r="C518" s="26"/>
      <c r="D518" s="26"/>
      <c r="E518" s="26"/>
      <c r="F518" s="34"/>
      <c r="G518" s="27"/>
      <c r="H518" s="21" t="str">
        <f aca="false">IF(OR(F518="",G518=""),"",F518*G518)</f>
        <v/>
      </c>
      <c r="I518" s="35" t="str">
        <f aca="false">IF(C518="","",IFERROR(INDEX(Vendedores!$C$6:$C$25,MATCH(C518,Vendedores!$B$6:$B$25,0)),0))</f>
        <v/>
      </c>
      <c r="J518" s="21" t="str">
        <f aca="false">IF(H518="","",H518*I518)</f>
        <v/>
      </c>
    </row>
    <row r="519" customFormat="false" ht="15" hidden="false" customHeight="false" outlineLevel="0" collapsed="false">
      <c r="B519" s="36"/>
      <c r="C519" s="30"/>
      <c r="D519" s="30"/>
      <c r="E519" s="30"/>
      <c r="F519" s="37"/>
      <c r="G519" s="32"/>
      <c r="H519" s="21" t="str">
        <f aca="false">IF(OR(F519="",G519=""),"",F519*G519)</f>
        <v/>
      </c>
      <c r="I519" s="35" t="str">
        <f aca="false">IF(C519="","",IFERROR(INDEX(Vendedores!$C$6:$C$25,MATCH(C519,Vendedores!$B$6:$B$25,0)),0))</f>
        <v/>
      </c>
      <c r="J519" s="21" t="str">
        <f aca="false">IF(H519="","",H519*I519)</f>
        <v/>
      </c>
    </row>
    <row r="520" customFormat="false" ht="15" hidden="false" customHeight="false" outlineLevel="0" collapsed="false">
      <c r="B520" s="33"/>
      <c r="C520" s="26"/>
      <c r="D520" s="26"/>
      <c r="E520" s="26"/>
      <c r="F520" s="34"/>
      <c r="G520" s="27"/>
      <c r="H520" s="21" t="str">
        <f aca="false">IF(OR(F520="",G520=""),"",F520*G520)</f>
        <v/>
      </c>
      <c r="I520" s="35" t="str">
        <f aca="false">IF(C520="","",IFERROR(INDEX(Vendedores!$C$6:$C$25,MATCH(C520,Vendedores!$B$6:$B$25,0)),0))</f>
        <v/>
      </c>
      <c r="J520" s="21" t="str">
        <f aca="false">IF(H520="","",H520*I520)</f>
        <v/>
      </c>
    </row>
    <row r="521" customFormat="false" ht="15" hidden="false" customHeight="false" outlineLevel="0" collapsed="false">
      <c r="B521" s="36"/>
      <c r="C521" s="30"/>
      <c r="D521" s="30"/>
      <c r="E521" s="30"/>
      <c r="F521" s="37"/>
      <c r="G521" s="32"/>
      <c r="H521" s="21" t="str">
        <f aca="false">IF(OR(F521="",G521=""),"",F521*G521)</f>
        <v/>
      </c>
      <c r="I521" s="35" t="str">
        <f aca="false">IF(C521="","",IFERROR(INDEX(Vendedores!$C$6:$C$25,MATCH(C521,Vendedores!$B$6:$B$25,0)),0))</f>
        <v/>
      </c>
      <c r="J521" s="21" t="str">
        <f aca="false">IF(H521="","",H521*I521)</f>
        <v/>
      </c>
    </row>
    <row r="522" customFormat="false" ht="15" hidden="false" customHeight="false" outlineLevel="0" collapsed="false">
      <c r="B522" s="33"/>
      <c r="C522" s="26"/>
      <c r="D522" s="26"/>
      <c r="E522" s="26"/>
      <c r="F522" s="34"/>
      <c r="G522" s="27"/>
      <c r="H522" s="21" t="str">
        <f aca="false">IF(OR(F522="",G522=""),"",F522*G522)</f>
        <v/>
      </c>
      <c r="I522" s="35" t="str">
        <f aca="false">IF(C522="","",IFERROR(INDEX(Vendedores!$C$6:$C$25,MATCH(C522,Vendedores!$B$6:$B$25,0)),0))</f>
        <v/>
      </c>
      <c r="J522" s="21" t="str">
        <f aca="false">IF(H522="","",H522*I522)</f>
        <v/>
      </c>
    </row>
    <row r="523" customFormat="false" ht="15" hidden="false" customHeight="false" outlineLevel="0" collapsed="false">
      <c r="B523" s="36"/>
      <c r="C523" s="30"/>
      <c r="D523" s="30"/>
      <c r="E523" s="30"/>
      <c r="F523" s="37"/>
      <c r="G523" s="32"/>
      <c r="H523" s="21" t="str">
        <f aca="false">IF(OR(F523="",G523=""),"",F523*G523)</f>
        <v/>
      </c>
      <c r="I523" s="35" t="str">
        <f aca="false">IF(C523="","",IFERROR(INDEX(Vendedores!$C$6:$C$25,MATCH(C523,Vendedores!$B$6:$B$25,0)),0))</f>
        <v/>
      </c>
      <c r="J523" s="21" t="str">
        <f aca="false">IF(H523="","",H523*I523)</f>
        <v/>
      </c>
    </row>
    <row r="524" customFormat="false" ht="15" hidden="false" customHeight="false" outlineLevel="0" collapsed="false">
      <c r="B524" s="33"/>
      <c r="C524" s="26"/>
      <c r="D524" s="26"/>
      <c r="E524" s="26"/>
      <c r="F524" s="34"/>
      <c r="G524" s="27"/>
      <c r="H524" s="21" t="str">
        <f aca="false">IF(OR(F524="",G524=""),"",F524*G524)</f>
        <v/>
      </c>
      <c r="I524" s="35" t="str">
        <f aca="false">IF(C524="","",IFERROR(INDEX(Vendedores!$C$6:$C$25,MATCH(C524,Vendedores!$B$6:$B$25,0)),0))</f>
        <v/>
      </c>
      <c r="J524" s="21" t="str">
        <f aca="false">IF(H524="","",H524*I524)</f>
        <v/>
      </c>
    </row>
    <row r="525" customFormat="false" ht="15" hidden="false" customHeight="false" outlineLevel="0" collapsed="false">
      <c r="B525" s="36"/>
      <c r="C525" s="30"/>
      <c r="D525" s="30"/>
      <c r="E525" s="30"/>
      <c r="F525" s="37"/>
      <c r="G525" s="32"/>
      <c r="H525" s="21" t="str">
        <f aca="false">IF(OR(F525="",G525=""),"",F525*G525)</f>
        <v/>
      </c>
      <c r="I525" s="35" t="str">
        <f aca="false">IF(C525="","",IFERROR(INDEX(Vendedores!$C$6:$C$25,MATCH(C525,Vendedores!$B$6:$B$25,0)),0))</f>
        <v/>
      </c>
      <c r="J525" s="21" t="str">
        <f aca="false">IF(H525="","",H525*I525)</f>
        <v/>
      </c>
    </row>
    <row r="526" customFormat="false" ht="15" hidden="false" customHeight="false" outlineLevel="0" collapsed="false">
      <c r="B526" s="33"/>
      <c r="C526" s="26"/>
      <c r="D526" s="26"/>
      <c r="E526" s="26"/>
      <c r="F526" s="34"/>
      <c r="G526" s="27"/>
      <c r="H526" s="21" t="str">
        <f aca="false">IF(OR(F526="",G526=""),"",F526*G526)</f>
        <v/>
      </c>
      <c r="I526" s="35" t="str">
        <f aca="false">IF(C526="","",IFERROR(INDEX(Vendedores!$C$6:$C$25,MATCH(C526,Vendedores!$B$6:$B$25,0)),0))</f>
        <v/>
      </c>
      <c r="J526" s="21" t="str">
        <f aca="false">IF(H526="","",H526*I526)</f>
        <v/>
      </c>
    </row>
    <row r="527" customFormat="false" ht="15" hidden="false" customHeight="false" outlineLevel="0" collapsed="false">
      <c r="B527" s="36"/>
      <c r="C527" s="30"/>
      <c r="D527" s="30"/>
      <c r="E527" s="30"/>
      <c r="F527" s="37"/>
      <c r="G527" s="32"/>
      <c r="H527" s="21" t="str">
        <f aca="false">IF(OR(F527="",G527=""),"",F527*G527)</f>
        <v/>
      </c>
      <c r="I527" s="35" t="str">
        <f aca="false">IF(C527="","",IFERROR(INDEX(Vendedores!$C$6:$C$25,MATCH(C527,Vendedores!$B$6:$B$25,0)),0))</f>
        <v/>
      </c>
      <c r="J527" s="21" t="str">
        <f aca="false">IF(H527="","",H527*I527)</f>
        <v/>
      </c>
    </row>
    <row r="528" customFormat="false" ht="15" hidden="false" customHeight="false" outlineLevel="0" collapsed="false">
      <c r="B528" s="33"/>
      <c r="C528" s="26"/>
      <c r="D528" s="26"/>
      <c r="E528" s="26"/>
      <c r="F528" s="34"/>
      <c r="G528" s="27"/>
      <c r="H528" s="21" t="str">
        <f aca="false">IF(OR(F528="",G528=""),"",F528*G528)</f>
        <v/>
      </c>
      <c r="I528" s="35" t="str">
        <f aca="false">IF(C528="","",IFERROR(INDEX(Vendedores!$C$6:$C$25,MATCH(C528,Vendedores!$B$6:$B$25,0)),0))</f>
        <v/>
      </c>
      <c r="J528" s="21" t="str">
        <f aca="false">IF(H528="","",H528*I528)</f>
        <v/>
      </c>
    </row>
    <row r="529" customFormat="false" ht="15" hidden="false" customHeight="false" outlineLevel="0" collapsed="false">
      <c r="B529" s="36"/>
      <c r="C529" s="30"/>
      <c r="D529" s="30"/>
      <c r="E529" s="30"/>
      <c r="F529" s="37"/>
      <c r="G529" s="32"/>
      <c r="H529" s="21" t="str">
        <f aca="false">IF(OR(F529="",G529=""),"",F529*G529)</f>
        <v/>
      </c>
      <c r="I529" s="35" t="str">
        <f aca="false">IF(C529="","",IFERROR(INDEX(Vendedores!$C$6:$C$25,MATCH(C529,Vendedores!$B$6:$B$25,0)),0))</f>
        <v/>
      </c>
      <c r="J529" s="21" t="str">
        <f aca="false">IF(H529="","",H529*I529)</f>
        <v/>
      </c>
    </row>
    <row r="530" customFormat="false" ht="15" hidden="false" customHeight="false" outlineLevel="0" collapsed="false">
      <c r="B530" s="33"/>
      <c r="C530" s="26"/>
      <c r="D530" s="26"/>
      <c r="E530" s="26"/>
      <c r="F530" s="34"/>
      <c r="G530" s="27"/>
      <c r="H530" s="21" t="str">
        <f aca="false">IF(OR(F530="",G530=""),"",F530*G530)</f>
        <v/>
      </c>
      <c r="I530" s="35" t="str">
        <f aca="false">IF(C530="","",IFERROR(INDEX(Vendedores!$C$6:$C$25,MATCH(C530,Vendedores!$B$6:$B$25,0)),0))</f>
        <v/>
      </c>
      <c r="J530" s="21" t="str">
        <f aca="false">IF(H530="","",H530*I530)</f>
        <v/>
      </c>
    </row>
    <row r="531" customFormat="false" ht="15" hidden="false" customHeight="false" outlineLevel="0" collapsed="false">
      <c r="B531" s="36"/>
      <c r="C531" s="30"/>
      <c r="D531" s="30"/>
      <c r="E531" s="30"/>
      <c r="F531" s="37"/>
      <c r="G531" s="32"/>
      <c r="H531" s="21" t="str">
        <f aca="false">IF(OR(F531="",G531=""),"",F531*G531)</f>
        <v/>
      </c>
      <c r="I531" s="35" t="str">
        <f aca="false">IF(C531="","",IFERROR(INDEX(Vendedores!$C$6:$C$25,MATCH(C531,Vendedores!$B$6:$B$25,0)),0))</f>
        <v/>
      </c>
      <c r="J531" s="21" t="str">
        <f aca="false">IF(H531="","",H531*I531)</f>
        <v/>
      </c>
    </row>
    <row r="532" customFormat="false" ht="15" hidden="false" customHeight="false" outlineLevel="0" collapsed="false">
      <c r="B532" s="33"/>
      <c r="C532" s="26"/>
      <c r="D532" s="26"/>
      <c r="E532" s="26"/>
      <c r="F532" s="34"/>
      <c r="G532" s="27"/>
      <c r="H532" s="21" t="str">
        <f aca="false">IF(OR(F532="",G532=""),"",F532*G532)</f>
        <v/>
      </c>
      <c r="I532" s="35" t="str">
        <f aca="false">IF(C532="","",IFERROR(INDEX(Vendedores!$C$6:$C$25,MATCH(C532,Vendedores!$B$6:$B$25,0)),0))</f>
        <v/>
      </c>
      <c r="J532" s="21" t="str">
        <f aca="false">IF(H532="","",H532*I532)</f>
        <v/>
      </c>
    </row>
    <row r="533" customFormat="false" ht="15" hidden="false" customHeight="false" outlineLevel="0" collapsed="false">
      <c r="B533" s="36"/>
      <c r="C533" s="30"/>
      <c r="D533" s="30"/>
      <c r="E533" s="30"/>
      <c r="F533" s="37"/>
      <c r="G533" s="32"/>
      <c r="H533" s="21" t="str">
        <f aca="false">IF(OR(F533="",G533=""),"",F533*G533)</f>
        <v/>
      </c>
      <c r="I533" s="35" t="str">
        <f aca="false">IF(C533="","",IFERROR(INDEX(Vendedores!$C$6:$C$25,MATCH(C533,Vendedores!$B$6:$B$25,0)),0))</f>
        <v/>
      </c>
      <c r="J533" s="21" t="str">
        <f aca="false">IF(H533="","",H533*I533)</f>
        <v/>
      </c>
    </row>
    <row r="534" customFormat="false" ht="15" hidden="false" customHeight="false" outlineLevel="0" collapsed="false">
      <c r="B534" s="33"/>
      <c r="C534" s="26"/>
      <c r="D534" s="26"/>
      <c r="E534" s="26"/>
      <c r="F534" s="34"/>
      <c r="G534" s="27"/>
      <c r="H534" s="21" t="str">
        <f aca="false">IF(OR(F534="",G534=""),"",F534*G534)</f>
        <v/>
      </c>
      <c r="I534" s="35" t="str">
        <f aca="false">IF(C534="","",IFERROR(INDEX(Vendedores!$C$6:$C$25,MATCH(C534,Vendedores!$B$6:$B$25,0)),0))</f>
        <v/>
      </c>
      <c r="J534" s="21" t="str">
        <f aca="false">IF(H534="","",H534*I534)</f>
        <v/>
      </c>
    </row>
    <row r="535" customFormat="false" ht="15" hidden="false" customHeight="false" outlineLevel="0" collapsed="false">
      <c r="B535" s="36"/>
      <c r="C535" s="30"/>
      <c r="D535" s="30"/>
      <c r="E535" s="30"/>
      <c r="F535" s="37"/>
      <c r="G535" s="32"/>
      <c r="H535" s="21" t="str">
        <f aca="false">IF(OR(F535="",G535=""),"",F535*G535)</f>
        <v/>
      </c>
      <c r="I535" s="35" t="str">
        <f aca="false">IF(C535="","",IFERROR(INDEX(Vendedores!$C$6:$C$25,MATCH(C535,Vendedores!$B$6:$B$25,0)),0))</f>
        <v/>
      </c>
      <c r="J535" s="21" t="str">
        <f aca="false">IF(H535="","",H535*I535)</f>
        <v/>
      </c>
    </row>
    <row r="536" customFormat="false" ht="15" hidden="false" customHeight="false" outlineLevel="0" collapsed="false">
      <c r="B536" s="33"/>
      <c r="C536" s="26"/>
      <c r="D536" s="26"/>
      <c r="E536" s="26"/>
      <c r="F536" s="34"/>
      <c r="G536" s="27"/>
      <c r="H536" s="21" t="str">
        <f aca="false">IF(OR(F536="",G536=""),"",F536*G536)</f>
        <v/>
      </c>
      <c r="I536" s="35" t="str">
        <f aca="false">IF(C536="","",IFERROR(INDEX(Vendedores!$C$6:$C$25,MATCH(C536,Vendedores!$B$6:$B$25,0)),0))</f>
        <v/>
      </c>
      <c r="J536" s="21" t="str">
        <f aca="false">IF(H536="","",H536*I536)</f>
        <v/>
      </c>
    </row>
    <row r="537" customFormat="false" ht="15" hidden="false" customHeight="false" outlineLevel="0" collapsed="false">
      <c r="B537" s="36"/>
      <c r="C537" s="30"/>
      <c r="D537" s="30"/>
      <c r="E537" s="30"/>
      <c r="F537" s="37"/>
      <c r="G537" s="32"/>
      <c r="H537" s="21" t="str">
        <f aca="false">IF(OR(F537="",G537=""),"",F537*G537)</f>
        <v/>
      </c>
      <c r="I537" s="35" t="str">
        <f aca="false">IF(C537="","",IFERROR(INDEX(Vendedores!$C$6:$C$25,MATCH(C537,Vendedores!$B$6:$B$25,0)),0))</f>
        <v/>
      </c>
      <c r="J537" s="21" t="str">
        <f aca="false">IF(H537="","",H537*I537)</f>
        <v/>
      </c>
    </row>
    <row r="538" customFormat="false" ht="15" hidden="false" customHeight="false" outlineLevel="0" collapsed="false">
      <c r="B538" s="33"/>
      <c r="C538" s="26"/>
      <c r="D538" s="26"/>
      <c r="E538" s="26"/>
      <c r="F538" s="34"/>
      <c r="G538" s="27"/>
      <c r="H538" s="21" t="str">
        <f aca="false">IF(OR(F538="",G538=""),"",F538*G538)</f>
        <v/>
      </c>
      <c r="I538" s="35" t="str">
        <f aca="false">IF(C538="","",IFERROR(INDEX(Vendedores!$C$6:$C$25,MATCH(C538,Vendedores!$B$6:$B$25,0)),0))</f>
        <v/>
      </c>
      <c r="J538" s="21" t="str">
        <f aca="false">IF(H538="","",H538*I538)</f>
        <v/>
      </c>
    </row>
    <row r="539" customFormat="false" ht="15" hidden="false" customHeight="false" outlineLevel="0" collapsed="false">
      <c r="B539" s="36"/>
      <c r="C539" s="30"/>
      <c r="D539" s="30"/>
      <c r="E539" s="30"/>
      <c r="F539" s="37"/>
      <c r="G539" s="32"/>
      <c r="H539" s="21" t="str">
        <f aca="false">IF(OR(F539="",G539=""),"",F539*G539)</f>
        <v/>
      </c>
      <c r="I539" s="35" t="str">
        <f aca="false">IF(C539="","",IFERROR(INDEX(Vendedores!$C$6:$C$25,MATCH(C539,Vendedores!$B$6:$B$25,0)),0))</f>
        <v/>
      </c>
      <c r="J539" s="21" t="str">
        <f aca="false">IF(H539="","",H539*I539)</f>
        <v/>
      </c>
    </row>
    <row r="540" customFormat="false" ht="15" hidden="false" customHeight="false" outlineLevel="0" collapsed="false">
      <c r="B540" s="33"/>
      <c r="C540" s="26"/>
      <c r="D540" s="26"/>
      <c r="E540" s="26"/>
      <c r="F540" s="34"/>
      <c r="G540" s="27"/>
      <c r="H540" s="21" t="str">
        <f aca="false">IF(OR(F540="",G540=""),"",F540*G540)</f>
        <v/>
      </c>
      <c r="I540" s="35" t="str">
        <f aca="false">IF(C540="","",IFERROR(INDEX(Vendedores!$C$6:$C$25,MATCH(C540,Vendedores!$B$6:$B$25,0)),0))</f>
        <v/>
      </c>
      <c r="J540" s="21" t="str">
        <f aca="false">IF(H540="","",H540*I540)</f>
        <v/>
      </c>
    </row>
    <row r="541" customFormat="false" ht="15" hidden="false" customHeight="false" outlineLevel="0" collapsed="false">
      <c r="B541" s="36"/>
      <c r="C541" s="30"/>
      <c r="D541" s="30"/>
      <c r="E541" s="30"/>
      <c r="F541" s="37"/>
      <c r="G541" s="32"/>
      <c r="H541" s="21" t="str">
        <f aca="false">IF(OR(F541="",G541=""),"",F541*G541)</f>
        <v/>
      </c>
      <c r="I541" s="35" t="str">
        <f aca="false">IF(C541="","",IFERROR(INDEX(Vendedores!$C$6:$C$25,MATCH(C541,Vendedores!$B$6:$B$25,0)),0))</f>
        <v/>
      </c>
      <c r="J541" s="21" t="str">
        <f aca="false">IF(H541="","",H541*I541)</f>
        <v/>
      </c>
    </row>
    <row r="542" customFormat="false" ht="15" hidden="false" customHeight="false" outlineLevel="0" collapsed="false">
      <c r="B542" s="33"/>
      <c r="C542" s="26"/>
      <c r="D542" s="26"/>
      <c r="E542" s="26"/>
      <c r="F542" s="34"/>
      <c r="G542" s="27"/>
      <c r="H542" s="21" t="str">
        <f aca="false">IF(OR(F542="",G542=""),"",F542*G542)</f>
        <v/>
      </c>
      <c r="I542" s="35" t="str">
        <f aca="false">IF(C542="","",IFERROR(INDEX(Vendedores!$C$6:$C$25,MATCH(C542,Vendedores!$B$6:$B$25,0)),0))</f>
        <v/>
      </c>
      <c r="J542" s="21" t="str">
        <f aca="false">IF(H542="","",H542*I542)</f>
        <v/>
      </c>
    </row>
    <row r="543" customFormat="false" ht="15" hidden="false" customHeight="false" outlineLevel="0" collapsed="false">
      <c r="B543" s="36"/>
      <c r="C543" s="30"/>
      <c r="D543" s="30"/>
      <c r="E543" s="30"/>
      <c r="F543" s="37"/>
      <c r="G543" s="32"/>
      <c r="H543" s="21" t="str">
        <f aca="false">IF(OR(F543="",G543=""),"",F543*G543)</f>
        <v/>
      </c>
      <c r="I543" s="35" t="str">
        <f aca="false">IF(C543="","",IFERROR(INDEX(Vendedores!$C$6:$C$25,MATCH(C543,Vendedores!$B$6:$B$25,0)),0))</f>
        <v/>
      </c>
      <c r="J543" s="21" t="str">
        <f aca="false">IF(H543="","",H543*I543)</f>
        <v/>
      </c>
    </row>
    <row r="544" customFormat="false" ht="15" hidden="false" customHeight="false" outlineLevel="0" collapsed="false">
      <c r="B544" s="33"/>
      <c r="C544" s="26"/>
      <c r="D544" s="26"/>
      <c r="E544" s="26"/>
      <c r="F544" s="34"/>
      <c r="G544" s="27"/>
      <c r="H544" s="21" t="str">
        <f aca="false">IF(OR(F544="",G544=""),"",F544*G544)</f>
        <v/>
      </c>
      <c r="I544" s="35" t="str">
        <f aca="false">IF(C544="","",IFERROR(INDEX(Vendedores!$C$6:$C$25,MATCH(C544,Vendedores!$B$6:$B$25,0)),0))</f>
        <v/>
      </c>
      <c r="J544" s="21" t="str">
        <f aca="false">IF(H544="","",H544*I544)</f>
        <v/>
      </c>
    </row>
    <row r="545" customFormat="false" ht="15" hidden="false" customHeight="false" outlineLevel="0" collapsed="false">
      <c r="B545" s="36"/>
      <c r="C545" s="30"/>
      <c r="D545" s="30"/>
      <c r="E545" s="30"/>
      <c r="F545" s="37"/>
      <c r="G545" s="32"/>
      <c r="H545" s="21" t="str">
        <f aca="false">IF(OR(F545="",G545=""),"",F545*G545)</f>
        <v/>
      </c>
      <c r="I545" s="35" t="str">
        <f aca="false">IF(C545="","",IFERROR(INDEX(Vendedores!$C$6:$C$25,MATCH(C545,Vendedores!$B$6:$B$25,0)),0))</f>
        <v/>
      </c>
      <c r="J545" s="21" t="str">
        <f aca="false">IF(H545="","",H545*I545)</f>
        <v/>
      </c>
    </row>
    <row r="546" customFormat="false" ht="15" hidden="false" customHeight="false" outlineLevel="0" collapsed="false">
      <c r="B546" s="33"/>
      <c r="C546" s="26"/>
      <c r="D546" s="26"/>
      <c r="E546" s="26"/>
      <c r="F546" s="34"/>
      <c r="G546" s="27"/>
      <c r="H546" s="21" t="str">
        <f aca="false">IF(OR(F546="",G546=""),"",F546*G546)</f>
        <v/>
      </c>
      <c r="I546" s="35" t="str">
        <f aca="false">IF(C546="","",IFERROR(INDEX(Vendedores!$C$6:$C$25,MATCH(C546,Vendedores!$B$6:$B$25,0)),0))</f>
        <v/>
      </c>
      <c r="J546" s="21" t="str">
        <f aca="false">IF(H546="","",H546*I546)</f>
        <v/>
      </c>
    </row>
    <row r="547" customFormat="false" ht="15" hidden="false" customHeight="false" outlineLevel="0" collapsed="false">
      <c r="B547" s="36"/>
      <c r="C547" s="30"/>
      <c r="D547" s="30"/>
      <c r="E547" s="30"/>
      <c r="F547" s="37"/>
      <c r="G547" s="32"/>
      <c r="H547" s="21" t="str">
        <f aca="false">IF(OR(F547="",G547=""),"",F547*G547)</f>
        <v/>
      </c>
      <c r="I547" s="35" t="str">
        <f aca="false">IF(C547="","",IFERROR(INDEX(Vendedores!$C$6:$C$25,MATCH(C547,Vendedores!$B$6:$B$25,0)),0))</f>
        <v/>
      </c>
      <c r="J547" s="21" t="str">
        <f aca="false">IF(H547="","",H547*I547)</f>
        <v/>
      </c>
    </row>
    <row r="548" customFormat="false" ht="15" hidden="false" customHeight="false" outlineLevel="0" collapsed="false">
      <c r="B548" s="33"/>
      <c r="C548" s="26"/>
      <c r="D548" s="26"/>
      <c r="E548" s="26"/>
      <c r="F548" s="34"/>
      <c r="G548" s="27"/>
      <c r="H548" s="21" t="str">
        <f aca="false">IF(OR(F548="",G548=""),"",F548*G548)</f>
        <v/>
      </c>
      <c r="I548" s="35" t="str">
        <f aca="false">IF(C548="","",IFERROR(INDEX(Vendedores!$C$6:$C$25,MATCH(C548,Vendedores!$B$6:$B$25,0)),0))</f>
        <v/>
      </c>
      <c r="J548" s="21" t="str">
        <f aca="false">IF(H548="","",H548*I548)</f>
        <v/>
      </c>
    </row>
    <row r="549" customFormat="false" ht="15" hidden="false" customHeight="false" outlineLevel="0" collapsed="false">
      <c r="B549" s="36"/>
      <c r="C549" s="30"/>
      <c r="D549" s="30"/>
      <c r="E549" s="30"/>
      <c r="F549" s="37"/>
      <c r="G549" s="32"/>
      <c r="H549" s="21" t="str">
        <f aca="false">IF(OR(F549="",G549=""),"",F549*G549)</f>
        <v/>
      </c>
      <c r="I549" s="35" t="str">
        <f aca="false">IF(C549="","",IFERROR(INDEX(Vendedores!$C$6:$C$25,MATCH(C549,Vendedores!$B$6:$B$25,0)),0))</f>
        <v/>
      </c>
      <c r="J549" s="21" t="str">
        <f aca="false">IF(H549="","",H549*I549)</f>
        <v/>
      </c>
    </row>
    <row r="550" customFormat="false" ht="15" hidden="false" customHeight="false" outlineLevel="0" collapsed="false">
      <c r="B550" s="33"/>
      <c r="C550" s="26"/>
      <c r="D550" s="26"/>
      <c r="E550" s="26"/>
      <c r="F550" s="34"/>
      <c r="G550" s="27"/>
      <c r="H550" s="21" t="str">
        <f aca="false">IF(OR(F550="",G550=""),"",F550*G550)</f>
        <v/>
      </c>
      <c r="I550" s="35" t="str">
        <f aca="false">IF(C550="","",IFERROR(INDEX(Vendedores!$C$6:$C$25,MATCH(C550,Vendedores!$B$6:$B$25,0)),0))</f>
        <v/>
      </c>
      <c r="J550" s="21" t="str">
        <f aca="false">IF(H550="","",H550*I550)</f>
        <v/>
      </c>
    </row>
    <row r="551" customFormat="false" ht="15" hidden="false" customHeight="false" outlineLevel="0" collapsed="false">
      <c r="B551" s="36"/>
      <c r="C551" s="30"/>
      <c r="D551" s="30"/>
      <c r="E551" s="30"/>
      <c r="F551" s="37"/>
      <c r="G551" s="32"/>
      <c r="H551" s="21" t="str">
        <f aca="false">IF(OR(F551="",G551=""),"",F551*G551)</f>
        <v/>
      </c>
      <c r="I551" s="35" t="str">
        <f aca="false">IF(C551="","",IFERROR(INDEX(Vendedores!$C$6:$C$25,MATCH(C551,Vendedores!$B$6:$B$25,0)),0))</f>
        <v/>
      </c>
      <c r="J551" s="21" t="str">
        <f aca="false">IF(H551="","",H551*I551)</f>
        <v/>
      </c>
    </row>
    <row r="552" customFormat="false" ht="15" hidden="false" customHeight="false" outlineLevel="0" collapsed="false">
      <c r="B552" s="33"/>
      <c r="C552" s="26"/>
      <c r="D552" s="26"/>
      <c r="E552" s="26"/>
      <c r="F552" s="34"/>
      <c r="G552" s="27"/>
      <c r="H552" s="21" t="str">
        <f aca="false">IF(OR(F552="",G552=""),"",F552*G552)</f>
        <v/>
      </c>
      <c r="I552" s="35" t="str">
        <f aca="false">IF(C552="","",IFERROR(INDEX(Vendedores!$C$6:$C$25,MATCH(C552,Vendedores!$B$6:$B$25,0)),0))</f>
        <v/>
      </c>
      <c r="J552" s="21" t="str">
        <f aca="false">IF(H552="","",H552*I552)</f>
        <v/>
      </c>
    </row>
    <row r="553" customFormat="false" ht="15" hidden="false" customHeight="false" outlineLevel="0" collapsed="false">
      <c r="B553" s="36"/>
      <c r="C553" s="30"/>
      <c r="D553" s="30"/>
      <c r="E553" s="30"/>
      <c r="F553" s="37"/>
      <c r="G553" s="32"/>
      <c r="H553" s="21" t="str">
        <f aca="false">IF(OR(F553="",G553=""),"",F553*G553)</f>
        <v/>
      </c>
      <c r="I553" s="35" t="str">
        <f aca="false">IF(C553="","",IFERROR(INDEX(Vendedores!$C$6:$C$25,MATCH(C553,Vendedores!$B$6:$B$25,0)),0))</f>
        <v/>
      </c>
      <c r="J553" s="21" t="str">
        <f aca="false">IF(H553="","",H553*I553)</f>
        <v/>
      </c>
    </row>
    <row r="554" customFormat="false" ht="15" hidden="false" customHeight="false" outlineLevel="0" collapsed="false">
      <c r="B554" s="33"/>
      <c r="C554" s="26"/>
      <c r="D554" s="26"/>
      <c r="E554" s="26"/>
      <c r="F554" s="34"/>
      <c r="G554" s="27"/>
      <c r="H554" s="21" t="str">
        <f aca="false">IF(OR(F554="",G554=""),"",F554*G554)</f>
        <v/>
      </c>
      <c r="I554" s="35" t="str">
        <f aca="false">IF(C554="","",IFERROR(INDEX(Vendedores!$C$6:$C$25,MATCH(C554,Vendedores!$B$6:$B$25,0)),0))</f>
        <v/>
      </c>
      <c r="J554" s="21" t="str">
        <f aca="false">IF(H554="","",H554*I554)</f>
        <v/>
      </c>
    </row>
    <row r="555" customFormat="false" ht="15" hidden="false" customHeight="false" outlineLevel="0" collapsed="false">
      <c r="B555" s="36"/>
      <c r="C555" s="30"/>
      <c r="D555" s="30"/>
      <c r="E555" s="30"/>
      <c r="F555" s="37"/>
      <c r="G555" s="32"/>
      <c r="H555" s="21" t="str">
        <f aca="false">IF(OR(F555="",G555=""),"",F555*G555)</f>
        <v/>
      </c>
      <c r="I555" s="35" t="str">
        <f aca="false">IF(C555="","",IFERROR(INDEX(Vendedores!$C$6:$C$25,MATCH(C555,Vendedores!$B$6:$B$25,0)),0))</f>
        <v/>
      </c>
      <c r="J555" s="21" t="str">
        <f aca="false">IF(H555="","",H555*I555)</f>
        <v/>
      </c>
    </row>
    <row r="556" customFormat="false" ht="15" hidden="false" customHeight="false" outlineLevel="0" collapsed="false">
      <c r="B556" s="33"/>
      <c r="C556" s="26"/>
      <c r="D556" s="26"/>
      <c r="E556" s="26"/>
      <c r="F556" s="34"/>
      <c r="G556" s="27"/>
      <c r="H556" s="21" t="str">
        <f aca="false">IF(OR(F556="",G556=""),"",F556*G556)</f>
        <v/>
      </c>
      <c r="I556" s="35" t="str">
        <f aca="false">IF(C556="","",IFERROR(INDEX(Vendedores!$C$6:$C$25,MATCH(C556,Vendedores!$B$6:$B$25,0)),0))</f>
        <v/>
      </c>
      <c r="J556" s="21" t="str">
        <f aca="false">IF(H556="","",H556*I556)</f>
        <v/>
      </c>
    </row>
    <row r="557" customFormat="false" ht="15" hidden="false" customHeight="false" outlineLevel="0" collapsed="false">
      <c r="B557" s="36"/>
      <c r="C557" s="30"/>
      <c r="D557" s="30"/>
      <c r="E557" s="30"/>
      <c r="F557" s="37"/>
      <c r="G557" s="32"/>
      <c r="H557" s="21" t="str">
        <f aca="false">IF(OR(F557="",G557=""),"",F557*G557)</f>
        <v/>
      </c>
      <c r="I557" s="35" t="str">
        <f aca="false">IF(C557="","",IFERROR(INDEX(Vendedores!$C$6:$C$25,MATCH(C557,Vendedores!$B$6:$B$25,0)),0))</f>
        <v/>
      </c>
      <c r="J557" s="21" t="str">
        <f aca="false">IF(H557="","",H557*I557)</f>
        <v/>
      </c>
    </row>
    <row r="558" customFormat="false" ht="15" hidden="false" customHeight="false" outlineLevel="0" collapsed="false">
      <c r="B558" s="33"/>
      <c r="C558" s="26"/>
      <c r="D558" s="26"/>
      <c r="E558" s="26"/>
      <c r="F558" s="34"/>
      <c r="G558" s="27"/>
      <c r="H558" s="21" t="str">
        <f aca="false">IF(OR(F558="",G558=""),"",F558*G558)</f>
        <v/>
      </c>
      <c r="I558" s="35" t="str">
        <f aca="false">IF(C558="","",IFERROR(INDEX(Vendedores!$C$6:$C$25,MATCH(C558,Vendedores!$B$6:$B$25,0)),0))</f>
        <v/>
      </c>
      <c r="J558" s="21" t="str">
        <f aca="false">IF(H558="","",H558*I558)</f>
        <v/>
      </c>
    </row>
    <row r="559" customFormat="false" ht="15" hidden="false" customHeight="false" outlineLevel="0" collapsed="false">
      <c r="B559" s="36"/>
      <c r="C559" s="30"/>
      <c r="D559" s="30"/>
      <c r="E559" s="30"/>
      <c r="F559" s="37"/>
      <c r="G559" s="32"/>
      <c r="H559" s="21" t="str">
        <f aca="false">IF(OR(F559="",G559=""),"",F559*G559)</f>
        <v/>
      </c>
      <c r="I559" s="35" t="str">
        <f aca="false">IF(C559="","",IFERROR(INDEX(Vendedores!$C$6:$C$25,MATCH(C559,Vendedores!$B$6:$B$25,0)),0))</f>
        <v/>
      </c>
      <c r="J559" s="21" t="str">
        <f aca="false">IF(H559="","",H559*I559)</f>
        <v/>
      </c>
    </row>
    <row r="560" customFormat="false" ht="15" hidden="false" customHeight="false" outlineLevel="0" collapsed="false">
      <c r="B560" s="33"/>
      <c r="C560" s="26"/>
      <c r="D560" s="26"/>
      <c r="E560" s="26"/>
      <c r="F560" s="34"/>
      <c r="G560" s="27"/>
      <c r="H560" s="21" t="str">
        <f aca="false">IF(OR(F560="",G560=""),"",F560*G560)</f>
        <v/>
      </c>
      <c r="I560" s="35" t="str">
        <f aca="false">IF(C560="","",IFERROR(INDEX(Vendedores!$C$6:$C$25,MATCH(C560,Vendedores!$B$6:$B$25,0)),0))</f>
        <v/>
      </c>
      <c r="J560" s="21" t="str">
        <f aca="false">IF(H560="","",H560*I560)</f>
        <v/>
      </c>
    </row>
    <row r="561" customFormat="false" ht="15" hidden="false" customHeight="false" outlineLevel="0" collapsed="false">
      <c r="B561" s="36"/>
      <c r="C561" s="30"/>
      <c r="D561" s="30"/>
      <c r="E561" s="30"/>
      <c r="F561" s="37"/>
      <c r="G561" s="32"/>
      <c r="H561" s="21" t="str">
        <f aca="false">IF(OR(F561="",G561=""),"",F561*G561)</f>
        <v/>
      </c>
      <c r="I561" s="35" t="str">
        <f aca="false">IF(C561="","",IFERROR(INDEX(Vendedores!$C$6:$C$25,MATCH(C561,Vendedores!$B$6:$B$25,0)),0))</f>
        <v/>
      </c>
      <c r="J561" s="21" t="str">
        <f aca="false">IF(H561="","",H561*I561)</f>
        <v/>
      </c>
    </row>
    <row r="562" customFormat="false" ht="15" hidden="false" customHeight="false" outlineLevel="0" collapsed="false">
      <c r="B562" s="33"/>
      <c r="C562" s="26"/>
      <c r="D562" s="26"/>
      <c r="E562" s="26"/>
      <c r="F562" s="34"/>
      <c r="G562" s="27"/>
      <c r="H562" s="21" t="str">
        <f aca="false">IF(OR(F562="",G562=""),"",F562*G562)</f>
        <v/>
      </c>
      <c r="I562" s="35" t="str">
        <f aca="false">IF(C562="","",IFERROR(INDEX(Vendedores!$C$6:$C$25,MATCH(C562,Vendedores!$B$6:$B$25,0)),0))</f>
        <v/>
      </c>
      <c r="J562" s="21" t="str">
        <f aca="false">IF(H562="","",H562*I562)</f>
        <v/>
      </c>
    </row>
    <row r="563" customFormat="false" ht="15" hidden="false" customHeight="false" outlineLevel="0" collapsed="false">
      <c r="B563" s="36"/>
      <c r="C563" s="30"/>
      <c r="D563" s="30"/>
      <c r="E563" s="30"/>
      <c r="F563" s="37"/>
      <c r="G563" s="32"/>
      <c r="H563" s="21" t="str">
        <f aca="false">IF(OR(F563="",G563=""),"",F563*G563)</f>
        <v/>
      </c>
      <c r="I563" s="35" t="str">
        <f aca="false">IF(C563="","",IFERROR(INDEX(Vendedores!$C$6:$C$25,MATCH(C563,Vendedores!$B$6:$B$25,0)),0))</f>
        <v/>
      </c>
      <c r="J563" s="21" t="str">
        <f aca="false">IF(H563="","",H563*I563)</f>
        <v/>
      </c>
    </row>
    <row r="564" customFormat="false" ht="15" hidden="false" customHeight="false" outlineLevel="0" collapsed="false">
      <c r="B564" s="33"/>
      <c r="C564" s="26"/>
      <c r="D564" s="26"/>
      <c r="E564" s="26"/>
      <c r="F564" s="34"/>
      <c r="G564" s="27"/>
      <c r="H564" s="21" t="str">
        <f aca="false">IF(OR(F564="",G564=""),"",F564*G564)</f>
        <v/>
      </c>
      <c r="I564" s="35" t="str">
        <f aca="false">IF(C564="","",IFERROR(INDEX(Vendedores!$C$6:$C$25,MATCH(C564,Vendedores!$B$6:$B$25,0)),0))</f>
        <v/>
      </c>
      <c r="J564" s="21" t="str">
        <f aca="false">IF(H564="","",H564*I564)</f>
        <v/>
      </c>
    </row>
    <row r="565" customFormat="false" ht="15" hidden="false" customHeight="false" outlineLevel="0" collapsed="false">
      <c r="B565" s="36"/>
      <c r="C565" s="30"/>
      <c r="D565" s="30"/>
      <c r="E565" s="30"/>
      <c r="F565" s="37"/>
      <c r="G565" s="32"/>
      <c r="H565" s="21" t="str">
        <f aca="false">IF(OR(F565="",G565=""),"",F565*G565)</f>
        <v/>
      </c>
      <c r="I565" s="35" t="str">
        <f aca="false">IF(C565="","",IFERROR(INDEX(Vendedores!$C$6:$C$25,MATCH(C565,Vendedores!$B$6:$B$25,0)),0))</f>
        <v/>
      </c>
      <c r="J565" s="21" t="str">
        <f aca="false">IF(H565="","",H565*I565)</f>
        <v/>
      </c>
    </row>
    <row r="566" customFormat="false" ht="15" hidden="false" customHeight="false" outlineLevel="0" collapsed="false">
      <c r="B566" s="33"/>
      <c r="C566" s="26"/>
      <c r="D566" s="26"/>
      <c r="E566" s="26"/>
      <c r="F566" s="34"/>
      <c r="G566" s="27"/>
      <c r="H566" s="21" t="str">
        <f aca="false">IF(OR(F566="",G566=""),"",F566*G566)</f>
        <v/>
      </c>
      <c r="I566" s="35" t="str">
        <f aca="false">IF(C566="","",IFERROR(INDEX(Vendedores!$C$6:$C$25,MATCH(C566,Vendedores!$B$6:$B$25,0)),0))</f>
        <v/>
      </c>
      <c r="J566" s="21" t="str">
        <f aca="false">IF(H566="","",H566*I566)</f>
        <v/>
      </c>
    </row>
    <row r="567" customFormat="false" ht="15" hidden="false" customHeight="false" outlineLevel="0" collapsed="false">
      <c r="B567" s="36"/>
      <c r="C567" s="30"/>
      <c r="D567" s="30"/>
      <c r="E567" s="30"/>
      <c r="F567" s="37"/>
      <c r="G567" s="32"/>
      <c r="H567" s="21" t="str">
        <f aca="false">IF(OR(F567="",G567=""),"",F567*G567)</f>
        <v/>
      </c>
      <c r="I567" s="35" t="str">
        <f aca="false">IF(C567="","",IFERROR(INDEX(Vendedores!$C$6:$C$25,MATCH(C567,Vendedores!$B$6:$B$25,0)),0))</f>
        <v/>
      </c>
      <c r="J567" s="21" t="str">
        <f aca="false">IF(H567="","",H567*I567)</f>
        <v/>
      </c>
    </row>
    <row r="568" customFormat="false" ht="15" hidden="false" customHeight="false" outlineLevel="0" collapsed="false">
      <c r="B568" s="33"/>
      <c r="C568" s="26"/>
      <c r="D568" s="26"/>
      <c r="E568" s="26"/>
      <c r="F568" s="34"/>
      <c r="G568" s="27"/>
      <c r="H568" s="21" t="str">
        <f aca="false">IF(OR(F568="",G568=""),"",F568*G568)</f>
        <v/>
      </c>
      <c r="I568" s="35" t="str">
        <f aca="false">IF(C568="","",IFERROR(INDEX(Vendedores!$C$6:$C$25,MATCH(C568,Vendedores!$B$6:$B$25,0)),0))</f>
        <v/>
      </c>
      <c r="J568" s="21" t="str">
        <f aca="false">IF(H568="","",H568*I568)</f>
        <v/>
      </c>
    </row>
    <row r="569" customFormat="false" ht="15" hidden="false" customHeight="false" outlineLevel="0" collapsed="false">
      <c r="B569" s="36"/>
      <c r="C569" s="30"/>
      <c r="D569" s="30"/>
      <c r="E569" s="30"/>
      <c r="F569" s="37"/>
      <c r="G569" s="32"/>
      <c r="H569" s="21" t="str">
        <f aca="false">IF(OR(F569="",G569=""),"",F569*G569)</f>
        <v/>
      </c>
      <c r="I569" s="35" t="str">
        <f aca="false">IF(C569="","",IFERROR(INDEX(Vendedores!$C$6:$C$25,MATCH(C569,Vendedores!$B$6:$B$25,0)),0))</f>
        <v/>
      </c>
      <c r="J569" s="21" t="str">
        <f aca="false">IF(H569="","",H569*I569)</f>
        <v/>
      </c>
    </row>
    <row r="570" customFormat="false" ht="15" hidden="false" customHeight="false" outlineLevel="0" collapsed="false">
      <c r="B570" s="33"/>
      <c r="C570" s="26"/>
      <c r="D570" s="26"/>
      <c r="E570" s="26"/>
      <c r="F570" s="34"/>
      <c r="G570" s="27"/>
      <c r="H570" s="21" t="str">
        <f aca="false">IF(OR(F570="",G570=""),"",F570*G570)</f>
        <v/>
      </c>
      <c r="I570" s="35" t="str">
        <f aca="false">IF(C570="","",IFERROR(INDEX(Vendedores!$C$6:$C$25,MATCH(C570,Vendedores!$B$6:$B$25,0)),0))</f>
        <v/>
      </c>
      <c r="J570" s="21" t="str">
        <f aca="false">IF(H570="","",H570*I570)</f>
        <v/>
      </c>
    </row>
    <row r="571" customFormat="false" ht="15" hidden="false" customHeight="false" outlineLevel="0" collapsed="false">
      <c r="B571" s="36"/>
      <c r="C571" s="30"/>
      <c r="D571" s="30"/>
      <c r="E571" s="30"/>
      <c r="F571" s="37"/>
      <c r="G571" s="32"/>
      <c r="H571" s="21" t="str">
        <f aca="false">IF(OR(F571="",G571=""),"",F571*G571)</f>
        <v/>
      </c>
      <c r="I571" s="35" t="str">
        <f aca="false">IF(C571="","",IFERROR(INDEX(Vendedores!$C$6:$C$25,MATCH(C571,Vendedores!$B$6:$B$25,0)),0))</f>
        <v/>
      </c>
      <c r="J571" s="21" t="str">
        <f aca="false">IF(H571="","",H571*I571)</f>
        <v/>
      </c>
    </row>
    <row r="572" customFormat="false" ht="15" hidden="false" customHeight="false" outlineLevel="0" collapsed="false">
      <c r="B572" s="33"/>
      <c r="C572" s="26"/>
      <c r="D572" s="26"/>
      <c r="E572" s="26"/>
      <c r="F572" s="34"/>
      <c r="G572" s="27"/>
      <c r="H572" s="21" t="str">
        <f aca="false">IF(OR(F572="",G572=""),"",F572*G572)</f>
        <v/>
      </c>
      <c r="I572" s="35" t="str">
        <f aca="false">IF(C572="","",IFERROR(INDEX(Vendedores!$C$6:$C$25,MATCH(C572,Vendedores!$B$6:$B$25,0)),0))</f>
        <v/>
      </c>
      <c r="J572" s="21" t="str">
        <f aca="false">IF(H572="","",H572*I572)</f>
        <v/>
      </c>
    </row>
    <row r="573" customFormat="false" ht="15" hidden="false" customHeight="false" outlineLevel="0" collapsed="false">
      <c r="B573" s="36"/>
      <c r="C573" s="30"/>
      <c r="D573" s="30"/>
      <c r="E573" s="30"/>
      <c r="F573" s="37"/>
      <c r="G573" s="32"/>
      <c r="H573" s="21" t="str">
        <f aca="false">IF(OR(F573="",G573=""),"",F573*G573)</f>
        <v/>
      </c>
      <c r="I573" s="35" t="str">
        <f aca="false">IF(C573="","",IFERROR(INDEX(Vendedores!$C$6:$C$25,MATCH(C573,Vendedores!$B$6:$B$25,0)),0))</f>
        <v/>
      </c>
      <c r="J573" s="21" t="str">
        <f aca="false">IF(H573="","",H573*I573)</f>
        <v/>
      </c>
    </row>
    <row r="574" customFormat="false" ht="15" hidden="false" customHeight="false" outlineLevel="0" collapsed="false">
      <c r="B574" s="33"/>
      <c r="C574" s="26"/>
      <c r="D574" s="26"/>
      <c r="E574" s="26"/>
      <c r="F574" s="34"/>
      <c r="G574" s="27"/>
      <c r="H574" s="21" t="str">
        <f aca="false">IF(OR(F574="",G574=""),"",F574*G574)</f>
        <v/>
      </c>
      <c r="I574" s="35" t="str">
        <f aca="false">IF(C574="","",IFERROR(INDEX(Vendedores!$C$6:$C$25,MATCH(C574,Vendedores!$B$6:$B$25,0)),0))</f>
        <v/>
      </c>
      <c r="J574" s="21" t="str">
        <f aca="false">IF(H574="","",H574*I574)</f>
        <v/>
      </c>
    </row>
    <row r="575" customFormat="false" ht="15" hidden="false" customHeight="false" outlineLevel="0" collapsed="false">
      <c r="B575" s="36"/>
      <c r="C575" s="30"/>
      <c r="D575" s="30"/>
      <c r="E575" s="30"/>
      <c r="F575" s="37"/>
      <c r="G575" s="32"/>
      <c r="H575" s="21" t="str">
        <f aca="false">IF(OR(F575="",G575=""),"",F575*G575)</f>
        <v/>
      </c>
      <c r="I575" s="35" t="str">
        <f aca="false">IF(C575="","",IFERROR(INDEX(Vendedores!$C$6:$C$25,MATCH(C575,Vendedores!$B$6:$B$25,0)),0))</f>
        <v/>
      </c>
      <c r="J575" s="21" t="str">
        <f aca="false">IF(H575="","",H575*I575)</f>
        <v/>
      </c>
    </row>
    <row r="576" customFormat="false" ht="15" hidden="false" customHeight="false" outlineLevel="0" collapsed="false">
      <c r="B576" s="33"/>
      <c r="C576" s="26"/>
      <c r="D576" s="26"/>
      <c r="E576" s="26"/>
      <c r="F576" s="34"/>
      <c r="G576" s="27"/>
      <c r="H576" s="21" t="str">
        <f aca="false">IF(OR(F576="",G576=""),"",F576*G576)</f>
        <v/>
      </c>
      <c r="I576" s="35" t="str">
        <f aca="false">IF(C576="","",IFERROR(INDEX(Vendedores!$C$6:$C$25,MATCH(C576,Vendedores!$B$6:$B$25,0)),0))</f>
        <v/>
      </c>
      <c r="J576" s="21" t="str">
        <f aca="false">IF(H576="","",H576*I576)</f>
        <v/>
      </c>
    </row>
    <row r="577" customFormat="false" ht="15" hidden="false" customHeight="false" outlineLevel="0" collapsed="false">
      <c r="B577" s="36"/>
      <c r="C577" s="30"/>
      <c r="D577" s="30"/>
      <c r="E577" s="30"/>
      <c r="F577" s="37"/>
      <c r="G577" s="32"/>
      <c r="H577" s="21" t="str">
        <f aca="false">IF(OR(F577="",G577=""),"",F577*G577)</f>
        <v/>
      </c>
      <c r="I577" s="35" t="str">
        <f aca="false">IF(C577="","",IFERROR(INDEX(Vendedores!$C$6:$C$25,MATCH(C577,Vendedores!$B$6:$B$25,0)),0))</f>
        <v/>
      </c>
      <c r="J577" s="21" t="str">
        <f aca="false">IF(H577="","",H577*I577)</f>
        <v/>
      </c>
    </row>
    <row r="578" customFormat="false" ht="15" hidden="false" customHeight="false" outlineLevel="0" collapsed="false">
      <c r="B578" s="33"/>
      <c r="C578" s="26"/>
      <c r="D578" s="26"/>
      <c r="E578" s="26"/>
      <c r="F578" s="34"/>
      <c r="G578" s="27"/>
      <c r="H578" s="21" t="str">
        <f aca="false">IF(OR(F578="",G578=""),"",F578*G578)</f>
        <v/>
      </c>
      <c r="I578" s="35" t="str">
        <f aca="false">IF(C578="","",IFERROR(INDEX(Vendedores!$C$6:$C$25,MATCH(C578,Vendedores!$B$6:$B$25,0)),0))</f>
        <v/>
      </c>
      <c r="J578" s="21" t="str">
        <f aca="false">IF(H578="","",H578*I578)</f>
        <v/>
      </c>
    </row>
    <row r="579" customFormat="false" ht="15" hidden="false" customHeight="false" outlineLevel="0" collapsed="false">
      <c r="B579" s="36"/>
      <c r="C579" s="30"/>
      <c r="D579" s="30"/>
      <c r="E579" s="30"/>
      <c r="F579" s="37"/>
      <c r="G579" s="32"/>
      <c r="H579" s="21" t="str">
        <f aca="false">IF(OR(F579="",G579=""),"",F579*G579)</f>
        <v/>
      </c>
      <c r="I579" s="35" t="str">
        <f aca="false">IF(C579="","",IFERROR(INDEX(Vendedores!$C$6:$C$25,MATCH(C579,Vendedores!$B$6:$B$25,0)),0))</f>
        <v/>
      </c>
      <c r="J579" s="21" t="str">
        <f aca="false">IF(H579="","",H579*I579)</f>
        <v/>
      </c>
    </row>
    <row r="580" customFormat="false" ht="15" hidden="false" customHeight="false" outlineLevel="0" collapsed="false">
      <c r="B580" s="33"/>
      <c r="C580" s="26"/>
      <c r="D580" s="26"/>
      <c r="E580" s="26"/>
      <c r="F580" s="34"/>
      <c r="G580" s="27"/>
      <c r="H580" s="21" t="str">
        <f aca="false">IF(OR(F580="",G580=""),"",F580*G580)</f>
        <v/>
      </c>
      <c r="I580" s="35" t="str">
        <f aca="false">IF(C580="","",IFERROR(INDEX(Vendedores!$C$6:$C$25,MATCH(C580,Vendedores!$B$6:$B$25,0)),0))</f>
        <v/>
      </c>
      <c r="J580" s="21" t="str">
        <f aca="false">IF(H580="","",H580*I580)</f>
        <v/>
      </c>
    </row>
    <row r="581" customFormat="false" ht="15" hidden="false" customHeight="false" outlineLevel="0" collapsed="false">
      <c r="B581" s="36"/>
      <c r="C581" s="30"/>
      <c r="D581" s="30"/>
      <c r="E581" s="30"/>
      <c r="F581" s="37"/>
      <c r="G581" s="32"/>
      <c r="H581" s="21" t="str">
        <f aca="false">IF(OR(F581="",G581=""),"",F581*G581)</f>
        <v/>
      </c>
      <c r="I581" s="35" t="str">
        <f aca="false">IF(C581="","",IFERROR(INDEX(Vendedores!$C$6:$C$25,MATCH(C581,Vendedores!$B$6:$B$25,0)),0))</f>
        <v/>
      </c>
      <c r="J581" s="21" t="str">
        <f aca="false">IF(H581="","",H581*I581)</f>
        <v/>
      </c>
    </row>
    <row r="582" customFormat="false" ht="15" hidden="false" customHeight="false" outlineLevel="0" collapsed="false">
      <c r="B582" s="33"/>
      <c r="C582" s="26"/>
      <c r="D582" s="26"/>
      <c r="E582" s="26"/>
      <c r="F582" s="34"/>
      <c r="G582" s="27"/>
      <c r="H582" s="21" t="str">
        <f aca="false">IF(OR(F582="",G582=""),"",F582*G582)</f>
        <v/>
      </c>
      <c r="I582" s="35" t="str">
        <f aca="false">IF(C582="","",IFERROR(INDEX(Vendedores!$C$6:$C$25,MATCH(C582,Vendedores!$B$6:$B$25,0)),0))</f>
        <v/>
      </c>
      <c r="J582" s="21" t="str">
        <f aca="false">IF(H582="","",H582*I582)</f>
        <v/>
      </c>
    </row>
    <row r="583" customFormat="false" ht="15" hidden="false" customHeight="false" outlineLevel="0" collapsed="false">
      <c r="B583" s="36"/>
      <c r="C583" s="30"/>
      <c r="D583" s="30"/>
      <c r="E583" s="30"/>
      <c r="F583" s="37"/>
      <c r="G583" s="32"/>
      <c r="H583" s="21" t="str">
        <f aca="false">IF(OR(F583="",G583=""),"",F583*G583)</f>
        <v/>
      </c>
      <c r="I583" s="35" t="str">
        <f aca="false">IF(C583="","",IFERROR(INDEX(Vendedores!$C$6:$C$25,MATCH(C583,Vendedores!$B$6:$B$25,0)),0))</f>
        <v/>
      </c>
      <c r="J583" s="21" t="str">
        <f aca="false">IF(H583="","",H583*I583)</f>
        <v/>
      </c>
    </row>
    <row r="584" customFormat="false" ht="15" hidden="false" customHeight="false" outlineLevel="0" collapsed="false">
      <c r="B584" s="33"/>
      <c r="C584" s="26"/>
      <c r="D584" s="26"/>
      <c r="E584" s="26"/>
      <c r="F584" s="34"/>
      <c r="G584" s="27"/>
      <c r="H584" s="21" t="str">
        <f aca="false">IF(OR(F584="",G584=""),"",F584*G584)</f>
        <v/>
      </c>
      <c r="I584" s="35" t="str">
        <f aca="false">IF(C584="","",IFERROR(INDEX(Vendedores!$C$6:$C$25,MATCH(C584,Vendedores!$B$6:$B$25,0)),0))</f>
        <v/>
      </c>
      <c r="J584" s="21" t="str">
        <f aca="false">IF(H584="","",H584*I584)</f>
        <v/>
      </c>
    </row>
    <row r="585" customFormat="false" ht="15" hidden="false" customHeight="false" outlineLevel="0" collapsed="false">
      <c r="B585" s="36"/>
      <c r="C585" s="30"/>
      <c r="D585" s="30"/>
      <c r="E585" s="30"/>
      <c r="F585" s="37"/>
      <c r="G585" s="32"/>
      <c r="H585" s="21" t="str">
        <f aca="false">IF(OR(F585="",G585=""),"",F585*G585)</f>
        <v/>
      </c>
      <c r="I585" s="35" t="str">
        <f aca="false">IF(C585="","",IFERROR(INDEX(Vendedores!$C$6:$C$25,MATCH(C585,Vendedores!$B$6:$B$25,0)),0))</f>
        <v/>
      </c>
      <c r="J585" s="21" t="str">
        <f aca="false">IF(H585="","",H585*I585)</f>
        <v/>
      </c>
    </row>
    <row r="586" customFormat="false" ht="15" hidden="false" customHeight="false" outlineLevel="0" collapsed="false">
      <c r="B586" s="33"/>
      <c r="C586" s="26"/>
      <c r="D586" s="26"/>
      <c r="E586" s="26"/>
      <c r="F586" s="34"/>
      <c r="G586" s="27"/>
      <c r="H586" s="21" t="str">
        <f aca="false">IF(OR(F586="",G586=""),"",F586*G586)</f>
        <v/>
      </c>
      <c r="I586" s="35" t="str">
        <f aca="false">IF(C586="","",IFERROR(INDEX(Vendedores!$C$6:$C$25,MATCH(C586,Vendedores!$B$6:$B$25,0)),0))</f>
        <v/>
      </c>
      <c r="J586" s="21" t="str">
        <f aca="false">IF(H586="","",H586*I586)</f>
        <v/>
      </c>
    </row>
    <row r="587" customFormat="false" ht="15" hidden="false" customHeight="false" outlineLevel="0" collapsed="false">
      <c r="B587" s="36"/>
      <c r="C587" s="30"/>
      <c r="D587" s="30"/>
      <c r="E587" s="30"/>
      <c r="F587" s="37"/>
      <c r="G587" s="32"/>
      <c r="H587" s="21" t="str">
        <f aca="false">IF(OR(F587="",G587=""),"",F587*G587)</f>
        <v/>
      </c>
      <c r="I587" s="35" t="str">
        <f aca="false">IF(C587="","",IFERROR(INDEX(Vendedores!$C$6:$C$25,MATCH(C587,Vendedores!$B$6:$B$25,0)),0))</f>
        <v/>
      </c>
      <c r="J587" s="21" t="str">
        <f aca="false">IF(H587="","",H587*I587)</f>
        <v/>
      </c>
    </row>
    <row r="588" customFormat="false" ht="15" hidden="false" customHeight="false" outlineLevel="0" collapsed="false">
      <c r="B588" s="33"/>
      <c r="C588" s="26"/>
      <c r="D588" s="26"/>
      <c r="E588" s="26"/>
      <c r="F588" s="34"/>
      <c r="G588" s="27"/>
      <c r="H588" s="21" t="str">
        <f aca="false">IF(OR(F588="",G588=""),"",F588*G588)</f>
        <v/>
      </c>
      <c r="I588" s="35" t="str">
        <f aca="false">IF(C588="","",IFERROR(INDEX(Vendedores!$C$6:$C$25,MATCH(C588,Vendedores!$B$6:$B$25,0)),0))</f>
        <v/>
      </c>
      <c r="J588" s="21" t="str">
        <f aca="false">IF(H588="","",H588*I588)</f>
        <v/>
      </c>
    </row>
    <row r="589" customFormat="false" ht="15" hidden="false" customHeight="false" outlineLevel="0" collapsed="false">
      <c r="B589" s="36"/>
      <c r="C589" s="30"/>
      <c r="D589" s="30"/>
      <c r="E589" s="30"/>
      <c r="F589" s="37"/>
      <c r="G589" s="32"/>
      <c r="H589" s="21" t="str">
        <f aca="false">IF(OR(F589="",G589=""),"",F589*G589)</f>
        <v/>
      </c>
      <c r="I589" s="35" t="str">
        <f aca="false">IF(C589="","",IFERROR(INDEX(Vendedores!$C$6:$C$25,MATCH(C589,Vendedores!$B$6:$B$25,0)),0))</f>
        <v/>
      </c>
      <c r="J589" s="21" t="str">
        <f aca="false">IF(H589="","",H589*I589)</f>
        <v/>
      </c>
    </row>
    <row r="590" customFormat="false" ht="15" hidden="false" customHeight="false" outlineLevel="0" collapsed="false">
      <c r="B590" s="33"/>
      <c r="C590" s="26"/>
      <c r="D590" s="26"/>
      <c r="E590" s="26"/>
      <c r="F590" s="34"/>
      <c r="G590" s="27"/>
      <c r="H590" s="21" t="str">
        <f aca="false">IF(OR(F590="",G590=""),"",F590*G590)</f>
        <v/>
      </c>
      <c r="I590" s="35" t="str">
        <f aca="false">IF(C590="","",IFERROR(INDEX(Vendedores!$C$6:$C$25,MATCH(C590,Vendedores!$B$6:$B$25,0)),0))</f>
        <v/>
      </c>
      <c r="J590" s="21" t="str">
        <f aca="false">IF(H590="","",H590*I590)</f>
        <v/>
      </c>
    </row>
    <row r="591" customFormat="false" ht="15" hidden="false" customHeight="false" outlineLevel="0" collapsed="false">
      <c r="B591" s="36"/>
      <c r="C591" s="30"/>
      <c r="D591" s="30"/>
      <c r="E591" s="30"/>
      <c r="F591" s="37"/>
      <c r="G591" s="32"/>
      <c r="H591" s="21" t="str">
        <f aca="false">IF(OR(F591="",G591=""),"",F591*G591)</f>
        <v/>
      </c>
      <c r="I591" s="35" t="str">
        <f aca="false">IF(C591="","",IFERROR(INDEX(Vendedores!$C$6:$C$25,MATCH(C591,Vendedores!$B$6:$B$25,0)),0))</f>
        <v/>
      </c>
      <c r="J591" s="21" t="str">
        <f aca="false">IF(H591="","",H591*I591)</f>
        <v/>
      </c>
    </row>
    <row r="592" customFormat="false" ht="15" hidden="false" customHeight="false" outlineLevel="0" collapsed="false">
      <c r="B592" s="33"/>
      <c r="C592" s="26"/>
      <c r="D592" s="26"/>
      <c r="E592" s="26"/>
      <c r="F592" s="34"/>
      <c r="G592" s="27"/>
      <c r="H592" s="21" t="str">
        <f aca="false">IF(OR(F592="",G592=""),"",F592*G592)</f>
        <v/>
      </c>
      <c r="I592" s="35" t="str">
        <f aca="false">IF(C592="","",IFERROR(INDEX(Vendedores!$C$6:$C$25,MATCH(C592,Vendedores!$B$6:$B$25,0)),0))</f>
        <v/>
      </c>
      <c r="J592" s="21" t="str">
        <f aca="false">IF(H592="","",H592*I592)</f>
        <v/>
      </c>
    </row>
    <row r="593" customFormat="false" ht="15" hidden="false" customHeight="false" outlineLevel="0" collapsed="false">
      <c r="B593" s="36"/>
      <c r="C593" s="30"/>
      <c r="D593" s="30"/>
      <c r="E593" s="30"/>
      <c r="F593" s="37"/>
      <c r="G593" s="32"/>
      <c r="H593" s="21" t="str">
        <f aca="false">IF(OR(F593="",G593=""),"",F593*G593)</f>
        <v/>
      </c>
      <c r="I593" s="35" t="str">
        <f aca="false">IF(C593="","",IFERROR(INDEX(Vendedores!$C$6:$C$25,MATCH(C593,Vendedores!$B$6:$B$25,0)),0))</f>
        <v/>
      </c>
      <c r="J593" s="21" t="str">
        <f aca="false">IF(H593="","",H593*I593)</f>
        <v/>
      </c>
    </row>
    <row r="594" customFormat="false" ht="15" hidden="false" customHeight="false" outlineLevel="0" collapsed="false">
      <c r="B594" s="33"/>
      <c r="C594" s="26"/>
      <c r="D594" s="26"/>
      <c r="E594" s="26"/>
      <c r="F594" s="34"/>
      <c r="G594" s="27"/>
      <c r="H594" s="21" t="str">
        <f aca="false">IF(OR(F594="",G594=""),"",F594*G594)</f>
        <v/>
      </c>
      <c r="I594" s="35" t="str">
        <f aca="false">IF(C594="","",IFERROR(INDEX(Vendedores!$C$6:$C$25,MATCH(C594,Vendedores!$B$6:$B$25,0)),0))</f>
        <v/>
      </c>
      <c r="J594" s="21" t="str">
        <f aca="false">IF(H594="","",H594*I594)</f>
        <v/>
      </c>
    </row>
    <row r="595" customFormat="false" ht="15" hidden="false" customHeight="false" outlineLevel="0" collapsed="false">
      <c r="B595" s="36"/>
      <c r="C595" s="30"/>
      <c r="D595" s="30"/>
      <c r="E595" s="30"/>
      <c r="F595" s="37"/>
      <c r="G595" s="32"/>
      <c r="H595" s="21" t="str">
        <f aca="false">IF(OR(F595="",G595=""),"",F595*G595)</f>
        <v/>
      </c>
      <c r="I595" s="35" t="str">
        <f aca="false">IF(C595="","",IFERROR(INDEX(Vendedores!$C$6:$C$25,MATCH(C595,Vendedores!$B$6:$B$25,0)),0))</f>
        <v/>
      </c>
      <c r="J595" s="21" t="str">
        <f aca="false">IF(H595="","",H595*I595)</f>
        <v/>
      </c>
    </row>
    <row r="596" customFormat="false" ht="15" hidden="false" customHeight="false" outlineLevel="0" collapsed="false">
      <c r="B596" s="33"/>
      <c r="C596" s="26"/>
      <c r="D596" s="26"/>
      <c r="E596" s="26"/>
      <c r="F596" s="34"/>
      <c r="G596" s="27"/>
      <c r="H596" s="21" t="str">
        <f aca="false">IF(OR(F596="",G596=""),"",F596*G596)</f>
        <v/>
      </c>
      <c r="I596" s="35" t="str">
        <f aca="false">IF(C596="","",IFERROR(INDEX(Vendedores!$C$6:$C$25,MATCH(C596,Vendedores!$B$6:$B$25,0)),0))</f>
        <v/>
      </c>
      <c r="J596" s="21" t="str">
        <f aca="false">IF(H596="","",H596*I596)</f>
        <v/>
      </c>
    </row>
    <row r="597" customFormat="false" ht="15" hidden="false" customHeight="false" outlineLevel="0" collapsed="false">
      <c r="B597" s="36"/>
      <c r="C597" s="30"/>
      <c r="D597" s="30"/>
      <c r="E597" s="30"/>
      <c r="F597" s="37"/>
      <c r="G597" s="32"/>
      <c r="H597" s="21" t="str">
        <f aca="false">IF(OR(F597="",G597=""),"",F597*G597)</f>
        <v/>
      </c>
      <c r="I597" s="35" t="str">
        <f aca="false">IF(C597="","",IFERROR(INDEX(Vendedores!$C$6:$C$25,MATCH(C597,Vendedores!$B$6:$B$25,0)),0))</f>
        <v/>
      </c>
      <c r="J597" s="21" t="str">
        <f aca="false">IF(H597="","",H597*I597)</f>
        <v/>
      </c>
    </row>
    <row r="598" customFormat="false" ht="15" hidden="false" customHeight="false" outlineLevel="0" collapsed="false">
      <c r="B598" s="33"/>
      <c r="C598" s="26"/>
      <c r="D598" s="26"/>
      <c r="E598" s="26"/>
      <c r="F598" s="34"/>
      <c r="G598" s="27"/>
      <c r="H598" s="21" t="str">
        <f aca="false">IF(OR(F598="",G598=""),"",F598*G598)</f>
        <v/>
      </c>
      <c r="I598" s="35" t="str">
        <f aca="false">IF(C598="","",IFERROR(INDEX(Vendedores!$C$6:$C$25,MATCH(C598,Vendedores!$B$6:$B$25,0)),0))</f>
        <v/>
      </c>
      <c r="J598" s="21" t="str">
        <f aca="false">IF(H598="","",H598*I598)</f>
        <v/>
      </c>
    </row>
    <row r="599" customFormat="false" ht="15" hidden="false" customHeight="false" outlineLevel="0" collapsed="false">
      <c r="B599" s="36"/>
      <c r="C599" s="30"/>
      <c r="D599" s="30"/>
      <c r="E599" s="30"/>
      <c r="F599" s="37"/>
      <c r="G599" s="32"/>
      <c r="H599" s="21" t="str">
        <f aca="false">IF(OR(F599="",G599=""),"",F599*G599)</f>
        <v/>
      </c>
      <c r="I599" s="35" t="str">
        <f aca="false">IF(C599="","",IFERROR(INDEX(Vendedores!$C$6:$C$25,MATCH(C599,Vendedores!$B$6:$B$25,0)),0))</f>
        <v/>
      </c>
      <c r="J599" s="21" t="str">
        <f aca="false">IF(H599="","",H599*I599)</f>
        <v/>
      </c>
    </row>
    <row r="600" customFormat="false" ht="15" hidden="false" customHeight="false" outlineLevel="0" collapsed="false">
      <c r="B600" s="33"/>
      <c r="C600" s="26"/>
      <c r="D600" s="26"/>
      <c r="E600" s="26"/>
      <c r="F600" s="34"/>
      <c r="G600" s="27"/>
      <c r="H600" s="21" t="str">
        <f aca="false">IF(OR(F600="",G600=""),"",F600*G600)</f>
        <v/>
      </c>
      <c r="I600" s="35" t="str">
        <f aca="false">IF(C600="","",IFERROR(INDEX(Vendedores!$C$6:$C$25,MATCH(C600,Vendedores!$B$6:$B$25,0)),0))</f>
        <v/>
      </c>
      <c r="J600" s="21" t="str">
        <f aca="false">IF(H600="","",H600*I600)</f>
        <v/>
      </c>
    </row>
    <row r="601" customFormat="false" ht="15" hidden="false" customHeight="false" outlineLevel="0" collapsed="false">
      <c r="B601" s="36"/>
      <c r="C601" s="30"/>
      <c r="D601" s="30"/>
      <c r="E601" s="30"/>
      <c r="F601" s="37"/>
      <c r="G601" s="32"/>
      <c r="H601" s="21" t="str">
        <f aca="false">IF(OR(F601="",G601=""),"",F601*G601)</f>
        <v/>
      </c>
      <c r="I601" s="35" t="str">
        <f aca="false">IF(C601="","",IFERROR(INDEX(Vendedores!$C$6:$C$25,MATCH(C601,Vendedores!$B$6:$B$25,0)),0))</f>
        <v/>
      </c>
      <c r="J601" s="21" t="str">
        <f aca="false">IF(H601="","",H601*I601)</f>
        <v/>
      </c>
    </row>
    <row r="602" customFormat="false" ht="15" hidden="false" customHeight="false" outlineLevel="0" collapsed="false">
      <c r="B602" s="33"/>
      <c r="C602" s="26"/>
      <c r="D602" s="26"/>
      <c r="E602" s="26"/>
      <c r="F602" s="34"/>
      <c r="G602" s="27"/>
      <c r="H602" s="21" t="str">
        <f aca="false">IF(OR(F602="",G602=""),"",F602*G602)</f>
        <v/>
      </c>
      <c r="I602" s="35" t="str">
        <f aca="false">IF(C602="","",IFERROR(INDEX(Vendedores!$C$6:$C$25,MATCH(C602,Vendedores!$B$6:$B$25,0)),0))</f>
        <v/>
      </c>
      <c r="J602" s="21" t="str">
        <f aca="false">IF(H602="","",H602*I602)</f>
        <v/>
      </c>
    </row>
    <row r="603" customFormat="false" ht="15" hidden="false" customHeight="false" outlineLevel="0" collapsed="false">
      <c r="B603" s="36"/>
      <c r="C603" s="30"/>
      <c r="D603" s="30"/>
      <c r="E603" s="30"/>
      <c r="F603" s="37"/>
      <c r="G603" s="32"/>
      <c r="H603" s="21" t="str">
        <f aca="false">IF(OR(F603="",G603=""),"",F603*G603)</f>
        <v/>
      </c>
      <c r="I603" s="35" t="str">
        <f aca="false">IF(C603="","",IFERROR(INDEX(Vendedores!$C$6:$C$25,MATCH(C603,Vendedores!$B$6:$B$25,0)),0))</f>
        <v/>
      </c>
      <c r="J603" s="21" t="str">
        <f aca="false">IF(H603="","",H603*I603)</f>
        <v/>
      </c>
    </row>
    <row r="604" customFormat="false" ht="15" hidden="false" customHeight="false" outlineLevel="0" collapsed="false">
      <c r="B604" s="33"/>
      <c r="C604" s="26"/>
      <c r="D604" s="26"/>
      <c r="E604" s="26"/>
      <c r="F604" s="34"/>
      <c r="G604" s="27"/>
      <c r="H604" s="21" t="str">
        <f aca="false">IF(OR(F604="",G604=""),"",F604*G604)</f>
        <v/>
      </c>
      <c r="I604" s="35" t="str">
        <f aca="false">IF(C604="","",IFERROR(INDEX(Vendedores!$C$6:$C$25,MATCH(C604,Vendedores!$B$6:$B$25,0)),0))</f>
        <v/>
      </c>
      <c r="J604" s="21" t="str">
        <f aca="false">IF(H604="","",H604*I604)</f>
        <v/>
      </c>
    </row>
    <row r="605" customFormat="false" ht="15" hidden="false" customHeight="false" outlineLevel="0" collapsed="false">
      <c r="B605" s="36"/>
      <c r="C605" s="30"/>
      <c r="D605" s="30"/>
      <c r="E605" s="30"/>
      <c r="F605" s="37"/>
      <c r="G605" s="32"/>
      <c r="H605" s="21" t="str">
        <f aca="false">IF(OR(F605="",G605=""),"",F605*G605)</f>
        <v/>
      </c>
      <c r="I605" s="35" t="str">
        <f aca="false">IF(C605="","",IFERROR(INDEX(Vendedores!$C$6:$C$25,MATCH(C605,Vendedores!$B$6:$B$25,0)),0))</f>
        <v/>
      </c>
      <c r="J605" s="21" t="str">
        <f aca="false">IF(H605="","",H605*I605)</f>
        <v/>
      </c>
    </row>
    <row r="606" customFormat="false" ht="15" hidden="false" customHeight="false" outlineLevel="0" collapsed="false">
      <c r="B606" s="33"/>
      <c r="C606" s="26"/>
      <c r="D606" s="26"/>
      <c r="E606" s="26"/>
      <c r="F606" s="34"/>
      <c r="G606" s="27"/>
      <c r="H606" s="21" t="str">
        <f aca="false">IF(OR(F606="",G606=""),"",F606*G606)</f>
        <v/>
      </c>
      <c r="I606" s="35" t="str">
        <f aca="false">IF(C606="","",IFERROR(INDEX(Vendedores!$C$6:$C$25,MATCH(C606,Vendedores!$B$6:$B$25,0)),0))</f>
        <v/>
      </c>
      <c r="J606" s="21" t="str">
        <f aca="false">IF(H606="","",H606*I606)</f>
        <v/>
      </c>
    </row>
    <row r="607" customFormat="false" ht="15" hidden="false" customHeight="false" outlineLevel="0" collapsed="false">
      <c r="B607" s="36"/>
      <c r="C607" s="30"/>
      <c r="D607" s="30"/>
      <c r="E607" s="30"/>
      <c r="F607" s="37"/>
      <c r="G607" s="32"/>
      <c r="H607" s="21" t="str">
        <f aca="false">IF(OR(F607="",G607=""),"",F607*G607)</f>
        <v/>
      </c>
      <c r="I607" s="35" t="str">
        <f aca="false">IF(C607="","",IFERROR(INDEX(Vendedores!$C$6:$C$25,MATCH(C607,Vendedores!$B$6:$B$25,0)),0))</f>
        <v/>
      </c>
      <c r="J607" s="21" t="str">
        <f aca="false">IF(H607="","",H607*I607)</f>
        <v/>
      </c>
    </row>
    <row r="608" customFormat="false" ht="15" hidden="false" customHeight="false" outlineLevel="0" collapsed="false">
      <c r="B608" s="33"/>
      <c r="C608" s="26"/>
      <c r="D608" s="26"/>
      <c r="E608" s="26"/>
      <c r="F608" s="34"/>
      <c r="G608" s="27"/>
      <c r="H608" s="21" t="str">
        <f aca="false">IF(OR(F608="",G608=""),"",F608*G608)</f>
        <v/>
      </c>
      <c r="I608" s="35" t="str">
        <f aca="false">IF(C608="","",IFERROR(INDEX(Vendedores!$C$6:$C$25,MATCH(C608,Vendedores!$B$6:$B$25,0)),0))</f>
        <v/>
      </c>
      <c r="J608" s="21" t="str">
        <f aca="false">IF(H608="","",H608*I608)</f>
        <v/>
      </c>
    </row>
    <row r="609" customFormat="false" ht="15" hidden="false" customHeight="false" outlineLevel="0" collapsed="false">
      <c r="B609" s="36"/>
      <c r="C609" s="30"/>
      <c r="D609" s="30"/>
      <c r="E609" s="30"/>
      <c r="F609" s="37"/>
      <c r="G609" s="32"/>
      <c r="H609" s="21" t="str">
        <f aca="false">IF(OR(F609="",G609=""),"",F609*G609)</f>
        <v/>
      </c>
      <c r="I609" s="35" t="str">
        <f aca="false">IF(C609="","",IFERROR(INDEX(Vendedores!$C$6:$C$25,MATCH(C609,Vendedores!$B$6:$B$25,0)),0))</f>
        <v/>
      </c>
      <c r="J609" s="21" t="str">
        <f aca="false">IF(H609="","",H609*I609)</f>
        <v/>
      </c>
    </row>
    <row r="610" customFormat="false" ht="15" hidden="false" customHeight="false" outlineLevel="0" collapsed="false">
      <c r="B610" s="33"/>
      <c r="C610" s="26"/>
      <c r="D610" s="26"/>
      <c r="E610" s="26"/>
      <c r="F610" s="34"/>
      <c r="G610" s="27"/>
      <c r="H610" s="21" t="str">
        <f aca="false">IF(OR(F610="",G610=""),"",F610*G610)</f>
        <v/>
      </c>
      <c r="I610" s="35" t="str">
        <f aca="false">IF(C610="","",IFERROR(INDEX(Vendedores!$C$6:$C$25,MATCH(C610,Vendedores!$B$6:$B$25,0)),0))</f>
        <v/>
      </c>
      <c r="J610" s="21" t="str">
        <f aca="false">IF(H610="","",H610*I610)</f>
        <v/>
      </c>
    </row>
    <row r="611" customFormat="false" ht="15" hidden="false" customHeight="false" outlineLevel="0" collapsed="false">
      <c r="B611" s="36"/>
      <c r="C611" s="30"/>
      <c r="D611" s="30"/>
      <c r="E611" s="30"/>
      <c r="F611" s="37"/>
      <c r="G611" s="32"/>
      <c r="H611" s="21" t="str">
        <f aca="false">IF(OR(F611="",G611=""),"",F611*G611)</f>
        <v/>
      </c>
      <c r="I611" s="35" t="str">
        <f aca="false">IF(C611="","",IFERROR(INDEX(Vendedores!$C$6:$C$25,MATCH(C611,Vendedores!$B$6:$B$25,0)),0))</f>
        <v/>
      </c>
      <c r="J611" s="21" t="str">
        <f aca="false">IF(H611="","",H611*I611)</f>
        <v/>
      </c>
    </row>
    <row r="612" customFormat="false" ht="15" hidden="false" customHeight="false" outlineLevel="0" collapsed="false">
      <c r="B612" s="33"/>
      <c r="C612" s="26"/>
      <c r="D612" s="26"/>
      <c r="E612" s="26"/>
      <c r="F612" s="34"/>
      <c r="G612" s="27"/>
      <c r="H612" s="21" t="str">
        <f aca="false">IF(OR(F612="",G612=""),"",F612*G612)</f>
        <v/>
      </c>
      <c r="I612" s="35" t="str">
        <f aca="false">IF(C612="","",IFERROR(INDEX(Vendedores!$C$6:$C$25,MATCH(C612,Vendedores!$B$6:$B$25,0)),0))</f>
        <v/>
      </c>
      <c r="J612" s="21" t="str">
        <f aca="false">IF(H612="","",H612*I612)</f>
        <v/>
      </c>
    </row>
    <row r="613" customFormat="false" ht="15" hidden="false" customHeight="false" outlineLevel="0" collapsed="false">
      <c r="B613" s="36"/>
      <c r="C613" s="30"/>
      <c r="D613" s="30"/>
      <c r="E613" s="30"/>
      <c r="F613" s="37"/>
      <c r="G613" s="32"/>
      <c r="H613" s="21" t="str">
        <f aca="false">IF(OR(F613="",G613=""),"",F613*G613)</f>
        <v/>
      </c>
      <c r="I613" s="35" t="str">
        <f aca="false">IF(C613="","",IFERROR(INDEX(Vendedores!$C$6:$C$25,MATCH(C613,Vendedores!$B$6:$B$25,0)),0))</f>
        <v/>
      </c>
      <c r="J613" s="21" t="str">
        <f aca="false">IF(H613="","",H613*I613)</f>
        <v/>
      </c>
    </row>
    <row r="614" customFormat="false" ht="15" hidden="false" customHeight="false" outlineLevel="0" collapsed="false">
      <c r="B614" s="33"/>
      <c r="C614" s="26"/>
      <c r="D614" s="26"/>
      <c r="E614" s="26"/>
      <c r="F614" s="34"/>
      <c r="G614" s="27"/>
      <c r="H614" s="21" t="str">
        <f aca="false">IF(OR(F614="",G614=""),"",F614*G614)</f>
        <v/>
      </c>
      <c r="I614" s="35" t="str">
        <f aca="false">IF(C614="","",IFERROR(INDEX(Vendedores!$C$6:$C$25,MATCH(C614,Vendedores!$B$6:$B$25,0)),0))</f>
        <v/>
      </c>
      <c r="J614" s="21" t="str">
        <f aca="false">IF(H614="","",H614*I614)</f>
        <v/>
      </c>
    </row>
    <row r="615" customFormat="false" ht="15" hidden="false" customHeight="false" outlineLevel="0" collapsed="false">
      <c r="B615" s="36"/>
      <c r="C615" s="30"/>
      <c r="D615" s="30"/>
      <c r="E615" s="30"/>
      <c r="F615" s="37"/>
      <c r="G615" s="32"/>
      <c r="H615" s="21" t="str">
        <f aca="false">IF(OR(F615="",G615=""),"",F615*G615)</f>
        <v/>
      </c>
      <c r="I615" s="35" t="str">
        <f aca="false">IF(C615="","",IFERROR(INDEX(Vendedores!$C$6:$C$25,MATCH(C615,Vendedores!$B$6:$B$25,0)),0))</f>
        <v/>
      </c>
      <c r="J615" s="21" t="str">
        <f aca="false">IF(H615="","",H615*I615)</f>
        <v/>
      </c>
    </row>
    <row r="616" customFormat="false" ht="15" hidden="false" customHeight="false" outlineLevel="0" collapsed="false">
      <c r="B616" s="33"/>
      <c r="C616" s="26"/>
      <c r="D616" s="26"/>
      <c r="E616" s="26"/>
      <c r="F616" s="34"/>
      <c r="G616" s="27"/>
      <c r="H616" s="21" t="str">
        <f aca="false">IF(OR(F616="",G616=""),"",F616*G616)</f>
        <v/>
      </c>
      <c r="I616" s="35" t="str">
        <f aca="false">IF(C616="","",IFERROR(INDEX(Vendedores!$C$6:$C$25,MATCH(C616,Vendedores!$B$6:$B$25,0)),0))</f>
        <v/>
      </c>
      <c r="J616" s="21" t="str">
        <f aca="false">IF(H616="","",H616*I616)</f>
        <v/>
      </c>
    </row>
    <row r="617" customFormat="false" ht="15" hidden="false" customHeight="false" outlineLevel="0" collapsed="false">
      <c r="B617" s="36"/>
      <c r="C617" s="30"/>
      <c r="D617" s="30"/>
      <c r="E617" s="30"/>
      <c r="F617" s="37"/>
      <c r="G617" s="32"/>
      <c r="H617" s="21" t="str">
        <f aca="false">IF(OR(F617="",G617=""),"",F617*G617)</f>
        <v/>
      </c>
      <c r="I617" s="35" t="str">
        <f aca="false">IF(C617="","",IFERROR(INDEX(Vendedores!$C$6:$C$25,MATCH(C617,Vendedores!$B$6:$B$25,0)),0))</f>
        <v/>
      </c>
      <c r="J617" s="21" t="str">
        <f aca="false">IF(H617="","",H617*I617)</f>
        <v/>
      </c>
    </row>
    <row r="618" customFormat="false" ht="15" hidden="false" customHeight="false" outlineLevel="0" collapsed="false">
      <c r="B618" s="33"/>
      <c r="C618" s="26"/>
      <c r="D618" s="26"/>
      <c r="E618" s="26"/>
      <c r="F618" s="34"/>
      <c r="G618" s="27"/>
      <c r="H618" s="21" t="str">
        <f aca="false">IF(OR(F618="",G618=""),"",F618*G618)</f>
        <v/>
      </c>
      <c r="I618" s="35" t="str">
        <f aca="false">IF(C618="","",IFERROR(INDEX(Vendedores!$C$6:$C$25,MATCH(C618,Vendedores!$B$6:$B$25,0)),0))</f>
        <v/>
      </c>
      <c r="J618" s="21" t="str">
        <f aca="false">IF(H618="","",H618*I618)</f>
        <v/>
      </c>
    </row>
    <row r="619" customFormat="false" ht="15" hidden="false" customHeight="false" outlineLevel="0" collapsed="false">
      <c r="B619" s="36"/>
      <c r="C619" s="30"/>
      <c r="D619" s="30"/>
      <c r="E619" s="30"/>
      <c r="F619" s="37"/>
      <c r="G619" s="32"/>
      <c r="H619" s="21" t="str">
        <f aca="false">IF(OR(F619="",G619=""),"",F619*G619)</f>
        <v/>
      </c>
      <c r="I619" s="35" t="str">
        <f aca="false">IF(C619="","",IFERROR(INDEX(Vendedores!$C$6:$C$25,MATCH(C619,Vendedores!$B$6:$B$25,0)),0))</f>
        <v/>
      </c>
      <c r="J619" s="21" t="str">
        <f aca="false">IF(H619="","",H619*I619)</f>
        <v/>
      </c>
    </row>
    <row r="620" customFormat="false" ht="15" hidden="false" customHeight="false" outlineLevel="0" collapsed="false">
      <c r="B620" s="33"/>
      <c r="C620" s="26"/>
      <c r="D620" s="26"/>
      <c r="E620" s="26"/>
      <c r="F620" s="34"/>
      <c r="G620" s="27"/>
      <c r="H620" s="21" t="str">
        <f aca="false">IF(OR(F620="",G620=""),"",F620*G620)</f>
        <v/>
      </c>
      <c r="I620" s="35" t="str">
        <f aca="false">IF(C620="","",IFERROR(INDEX(Vendedores!$C$6:$C$25,MATCH(C620,Vendedores!$B$6:$B$25,0)),0))</f>
        <v/>
      </c>
      <c r="J620" s="21" t="str">
        <f aca="false">IF(H620="","",H620*I620)</f>
        <v/>
      </c>
    </row>
    <row r="621" customFormat="false" ht="15" hidden="false" customHeight="false" outlineLevel="0" collapsed="false">
      <c r="B621" s="36"/>
      <c r="C621" s="30"/>
      <c r="D621" s="30"/>
      <c r="E621" s="30"/>
      <c r="F621" s="37"/>
      <c r="G621" s="32"/>
      <c r="H621" s="21" t="str">
        <f aca="false">IF(OR(F621="",G621=""),"",F621*G621)</f>
        <v/>
      </c>
      <c r="I621" s="35" t="str">
        <f aca="false">IF(C621="","",IFERROR(INDEX(Vendedores!$C$6:$C$25,MATCH(C621,Vendedores!$B$6:$B$25,0)),0))</f>
        <v/>
      </c>
      <c r="J621" s="21" t="str">
        <f aca="false">IF(H621="","",H621*I621)</f>
        <v/>
      </c>
    </row>
    <row r="622" customFormat="false" ht="15" hidden="false" customHeight="false" outlineLevel="0" collapsed="false">
      <c r="B622" s="33"/>
      <c r="C622" s="26"/>
      <c r="D622" s="26"/>
      <c r="E622" s="26"/>
      <c r="F622" s="34"/>
      <c r="G622" s="27"/>
      <c r="H622" s="21" t="str">
        <f aca="false">IF(OR(F622="",G622=""),"",F622*G622)</f>
        <v/>
      </c>
      <c r="I622" s="35" t="str">
        <f aca="false">IF(C622="","",IFERROR(INDEX(Vendedores!$C$6:$C$25,MATCH(C622,Vendedores!$B$6:$B$25,0)),0))</f>
        <v/>
      </c>
      <c r="J622" s="21" t="str">
        <f aca="false">IF(H622="","",H622*I622)</f>
        <v/>
      </c>
    </row>
    <row r="623" customFormat="false" ht="15" hidden="false" customHeight="false" outlineLevel="0" collapsed="false">
      <c r="B623" s="36"/>
      <c r="C623" s="30"/>
      <c r="D623" s="30"/>
      <c r="E623" s="30"/>
      <c r="F623" s="37"/>
      <c r="G623" s="32"/>
      <c r="H623" s="21" t="str">
        <f aca="false">IF(OR(F623="",G623=""),"",F623*G623)</f>
        <v/>
      </c>
      <c r="I623" s="35" t="str">
        <f aca="false">IF(C623="","",IFERROR(INDEX(Vendedores!$C$6:$C$25,MATCH(C623,Vendedores!$B$6:$B$25,0)),0))</f>
        <v/>
      </c>
      <c r="J623" s="21" t="str">
        <f aca="false">IF(H623="","",H623*I623)</f>
        <v/>
      </c>
    </row>
    <row r="624" customFormat="false" ht="15" hidden="false" customHeight="false" outlineLevel="0" collapsed="false">
      <c r="B624" s="33"/>
      <c r="C624" s="26"/>
      <c r="D624" s="26"/>
      <c r="E624" s="26"/>
      <c r="F624" s="34"/>
      <c r="G624" s="27"/>
      <c r="H624" s="21" t="str">
        <f aca="false">IF(OR(F624="",G624=""),"",F624*G624)</f>
        <v/>
      </c>
      <c r="I624" s="35" t="str">
        <f aca="false">IF(C624="","",IFERROR(INDEX(Vendedores!$C$6:$C$25,MATCH(C624,Vendedores!$B$6:$B$25,0)),0))</f>
        <v/>
      </c>
      <c r="J624" s="21" t="str">
        <f aca="false">IF(H624="","",H624*I624)</f>
        <v/>
      </c>
    </row>
    <row r="625" customFormat="false" ht="15" hidden="false" customHeight="false" outlineLevel="0" collapsed="false">
      <c r="B625" s="36"/>
      <c r="C625" s="30"/>
      <c r="D625" s="30"/>
      <c r="E625" s="30"/>
      <c r="F625" s="37"/>
      <c r="G625" s="32"/>
      <c r="H625" s="21" t="str">
        <f aca="false">IF(OR(F625="",G625=""),"",F625*G625)</f>
        <v/>
      </c>
      <c r="I625" s="35" t="str">
        <f aca="false">IF(C625="","",IFERROR(INDEX(Vendedores!$C$6:$C$25,MATCH(C625,Vendedores!$B$6:$B$25,0)),0))</f>
        <v/>
      </c>
      <c r="J625" s="21" t="str">
        <f aca="false">IF(H625="","",H625*I625)</f>
        <v/>
      </c>
    </row>
    <row r="626" customFormat="false" ht="15" hidden="false" customHeight="false" outlineLevel="0" collapsed="false">
      <c r="B626" s="33"/>
      <c r="C626" s="26"/>
      <c r="D626" s="26"/>
      <c r="E626" s="26"/>
      <c r="F626" s="34"/>
      <c r="G626" s="27"/>
      <c r="H626" s="21" t="str">
        <f aca="false">IF(OR(F626="",G626=""),"",F626*G626)</f>
        <v/>
      </c>
      <c r="I626" s="35" t="str">
        <f aca="false">IF(C626="","",IFERROR(INDEX(Vendedores!$C$6:$C$25,MATCH(C626,Vendedores!$B$6:$B$25,0)),0))</f>
        <v/>
      </c>
      <c r="J626" s="21" t="str">
        <f aca="false">IF(H626="","",H626*I626)</f>
        <v/>
      </c>
    </row>
    <row r="627" customFormat="false" ht="15" hidden="false" customHeight="false" outlineLevel="0" collapsed="false">
      <c r="B627" s="36"/>
      <c r="C627" s="30"/>
      <c r="D627" s="30"/>
      <c r="E627" s="30"/>
      <c r="F627" s="37"/>
      <c r="G627" s="32"/>
      <c r="H627" s="21" t="str">
        <f aca="false">IF(OR(F627="",G627=""),"",F627*G627)</f>
        <v/>
      </c>
      <c r="I627" s="35" t="str">
        <f aca="false">IF(C627="","",IFERROR(INDEX(Vendedores!$C$6:$C$25,MATCH(C627,Vendedores!$B$6:$B$25,0)),0))</f>
        <v/>
      </c>
      <c r="J627" s="21" t="str">
        <f aca="false">IF(H627="","",H627*I627)</f>
        <v/>
      </c>
    </row>
    <row r="628" customFormat="false" ht="15" hidden="false" customHeight="false" outlineLevel="0" collapsed="false">
      <c r="B628" s="33"/>
      <c r="C628" s="26"/>
      <c r="D628" s="26"/>
      <c r="E628" s="26"/>
      <c r="F628" s="34"/>
      <c r="G628" s="27"/>
      <c r="H628" s="21" t="str">
        <f aca="false">IF(OR(F628="",G628=""),"",F628*G628)</f>
        <v/>
      </c>
      <c r="I628" s="35" t="str">
        <f aca="false">IF(C628="","",IFERROR(INDEX(Vendedores!$C$6:$C$25,MATCH(C628,Vendedores!$B$6:$B$25,0)),0))</f>
        <v/>
      </c>
      <c r="J628" s="21" t="str">
        <f aca="false">IF(H628="","",H628*I628)</f>
        <v/>
      </c>
    </row>
    <row r="629" customFormat="false" ht="15" hidden="false" customHeight="false" outlineLevel="0" collapsed="false">
      <c r="B629" s="36"/>
      <c r="C629" s="30"/>
      <c r="D629" s="30"/>
      <c r="E629" s="30"/>
      <c r="F629" s="37"/>
      <c r="G629" s="32"/>
      <c r="H629" s="21" t="str">
        <f aca="false">IF(OR(F629="",G629=""),"",F629*G629)</f>
        <v/>
      </c>
      <c r="I629" s="35" t="str">
        <f aca="false">IF(C629="","",IFERROR(INDEX(Vendedores!$C$6:$C$25,MATCH(C629,Vendedores!$B$6:$B$25,0)),0))</f>
        <v/>
      </c>
      <c r="J629" s="21" t="str">
        <f aca="false">IF(H629="","",H629*I629)</f>
        <v/>
      </c>
    </row>
    <row r="630" customFormat="false" ht="15" hidden="false" customHeight="false" outlineLevel="0" collapsed="false">
      <c r="B630" s="33"/>
      <c r="C630" s="26"/>
      <c r="D630" s="26"/>
      <c r="E630" s="26"/>
      <c r="F630" s="34"/>
      <c r="G630" s="27"/>
      <c r="H630" s="21" t="str">
        <f aca="false">IF(OR(F630="",G630=""),"",F630*G630)</f>
        <v/>
      </c>
      <c r="I630" s="35" t="str">
        <f aca="false">IF(C630="","",IFERROR(INDEX(Vendedores!$C$6:$C$25,MATCH(C630,Vendedores!$B$6:$B$25,0)),0))</f>
        <v/>
      </c>
      <c r="J630" s="21" t="str">
        <f aca="false">IF(H630="","",H630*I630)</f>
        <v/>
      </c>
    </row>
    <row r="631" customFormat="false" ht="15" hidden="false" customHeight="false" outlineLevel="0" collapsed="false">
      <c r="B631" s="36"/>
      <c r="C631" s="30"/>
      <c r="D631" s="30"/>
      <c r="E631" s="30"/>
      <c r="F631" s="37"/>
      <c r="G631" s="32"/>
      <c r="H631" s="21" t="str">
        <f aca="false">IF(OR(F631="",G631=""),"",F631*G631)</f>
        <v/>
      </c>
      <c r="I631" s="35" t="str">
        <f aca="false">IF(C631="","",IFERROR(INDEX(Vendedores!$C$6:$C$25,MATCH(C631,Vendedores!$B$6:$B$25,0)),0))</f>
        <v/>
      </c>
      <c r="J631" s="21" t="str">
        <f aca="false">IF(H631="","",H631*I631)</f>
        <v/>
      </c>
    </row>
    <row r="632" customFormat="false" ht="15" hidden="false" customHeight="false" outlineLevel="0" collapsed="false">
      <c r="B632" s="33"/>
      <c r="C632" s="26"/>
      <c r="D632" s="26"/>
      <c r="E632" s="26"/>
      <c r="F632" s="34"/>
      <c r="G632" s="27"/>
      <c r="H632" s="21" t="str">
        <f aca="false">IF(OR(F632="",G632=""),"",F632*G632)</f>
        <v/>
      </c>
      <c r="I632" s="35" t="str">
        <f aca="false">IF(C632="","",IFERROR(INDEX(Vendedores!$C$6:$C$25,MATCH(C632,Vendedores!$B$6:$B$25,0)),0))</f>
        <v/>
      </c>
      <c r="J632" s="21" t="str">
        <f aca="false">IF(H632="","",H632*I632)</f>
        <v/>
      </c>
    </row>
    <row r="633" customFormat="false" ht="15" hidden="false" customHeight="false" outlineLevel="0" collapsed="false">
      <c r="B633" s="36"/>
      <c r="C633" s="30"/>
      <c r="D633" s="30"/>
      <c r="E633" s="30"/>
      <c r="F633" s="37"/>
      <c r="G633" s="32"/>
      <c r="H633" s="21" t="str">
        <f aca="false">IF(OR(F633="",G633=""),"",F633*G633)</f>
        <v/>
      </c>
      <c r="I633" s="35" t="str">
        <f aca="false">IF(C633="","",IFERROR(INDEX(Vendedores!$C$6:$C$25,MATCH(C633,Vendedores!$B$6:$B$25,0)),0))</f>
        <v/>
      </c>
      <c r="J633" s="21" t="str">
        <f aca="false">IF(H633="","",H633*I633)</f>
        <v/>
      </c>
    </row>
    <row r="634" customFormat="false" ht="15" hidden="false" customHeight="false" outlineLevel="0" collapsed="false">
      <c r="B634" s="33"/>
      <c r="C634" s="26"/>
      <c r="D634" s="26"/>
      <c r="E634" s="26"/>
      <c r="F634" s="34"/>
      <c r="G634" s="27"/>
      <c r="H634" s="21" t="str">
        <f aca="false">IF(OR(F634="",G634=""),"",F634*G634)</f>
        <v/>
      </c>
      <c r="I634" s="35" t="str">
        <f aca="false">IF(C634="","",IFERROR(INDEX(Vendedores!$C$6:$C$25,MATCH(C634,Vendedores!$B$6:$B$25,0)),0))</f>
        <v/>
      </c>
      <c r="J634" s="21" t="str">
        <f aca="false">IF(H634="","",H634*I634)</f>
        <v/>
      </c>
    </row>
    <row r="635" customFormat="false" ht="15" hidden="false" customHeight="false" outlineLevel="0" collapsed="false">
      <c r="B635" s="36"/>
      <c r="C635" s="30"/>
      <c r="D635" s="30"/>
      <c r="E635" s="30"/>
      <c r="F635" s="37"/>
      <c r="G635" s="32"/>
      <c r="H635" s="21" t="str">
        <f aca="false">IF(OR(F635="",G635=""),"",F635*G635)</f>
        <v/>
      </c>
      <c r="I635" s="35" t="str">
        <f aca="false">IF(C635="","",IFERROR(INDEX(Vendedores!$C$6:$C$25,MATCH(C635,Vendedores!$B$6:$B$25,0)),0))</f>
        <v/>
      </c>
      <c r="J635" s="21" t="str">
        <f aca="false">IF(H635="","",H635*I635)</f>
        <v/>
      </c>
    </row>
    <row r="636" customFormat="false" ht="15" hidden="false" customHeight="false" outlineLevel="0" collapsed="false">
      <c r="B636" s="33"/>
      <c r="C636" s="26"/>
      <c r="D636" s="26"/>
      <c r="E636" s="26"/>
      <c r="F636" s="34"/>
      <c r="G636" s="27"/>
      <c r="H636" s="21" t="str">
        <f aca="false">IF(OR(F636="",G636=""),"",F636*G636)</f>
        <v/>
      </c>
      <c r="I636" s="35" t="str">
        <f aca="false">IF(C636="","",IFERROR(INDEX(Vendedores!$C$6:$C$25,MATCH(C636,Vendedores!$B$6:$B$25,0)),0))</f>
        <v/>
      </c>
      <c r="J636" s="21" t="str">
        <f aca="false">IF(H636="","",H636*I636)</f>
        <v/>
      </c>
    </row>
    <row r="637" customFormat="false" ht="15" hidden="false" customHeight="false" outlineLevel="0" collapsed="false">
      <c r="B637" s="36"/>
      <c r="C637" s="30"/>
      <c r="D637" s="30"/>
      <c r="E637" s="30"/>
      <c r="F637" s="37"/>
      <c r="G637" s="32"/>
      <c r="H637" s="21" t="str">
        <f aca="false">IF(OR(F637="",G637=""),"",F637*G637)</f>
        <v/>
      </c>
      <c r="I637" s="35" t="str">
        <f aca="false">IF(C637="","",IFERROR(INDEX(Vendedores!$C$6:$C$25,MATCH(C637,Vendedores!$B$6:$B$25,0)),0))</f>
        <v/>
      </c>
      <c r="J637" s="21" t="str">
        <f aca="false">IF(H637="","",H637*I637)</f>
        <v/>
      </c>
    </row>
    <row r="638" customFormat="false" ht="15" hidden="false" customHeight="false" outlineLevel="0" collapsed="false">
      <c r="B638" s="33"/>
      <c r="C638" s="26"/>
      <c r="D638" s="26"/>
      <c r="E638" s="26"/>
      <c r="F638" s="34"/>
      <c r="G638" s="27"/>
      <c r="H638" s="21" t="str">
        <f aca="false">IF(OR(F638="",G638=""),"",F638*G638)</f>
        <v/>
      </c>
      <c r="I638" s="35" t="str">
        <f aca="false">IF(C638="","",IFERROR(INDEX(Vendedores!$C$6:$C$25,MATCH(C638,Vendedores!$B$6:$B$25,0)),0))</f>
        <v/>
      </c>
      <c r="J638" s="21" t="str">
        <f aca="false">IF(H638="","",H638*I638)</f>
        <v/>
      </c>
    </row>
    <row r="639" customFormat="false" ht="15" hidden="false" customHeight="false" outlineLevel="0" collapsed="false">
      <c r="B639" s="36"/>
      <c r="C639" s="30"/>
      <c r="D639" s="30"/>
      <c r="E639" s="30"/>
      <c r="F639" s="37"/>
      <c r="G639" s="32"/>
      <c r="H639" s="21" t="str">
        <f aca="false">IF(OR(F639="",G639=""),"",F639*G639)</f>
        <v/>
      </c>
      <c r="I639" s="35" t="str">
        <f aca="false">IF(C639="","",IFERROR(INDEX(Vendedores!$C$6:$C$25,MATCH(C639,Vendedores!$B$6:$B$25,0)),0))</f>
        <v/>
      </c>
      <c r="J639" s="21" t="str">
        <f aca="false">IF(H639="","",H639*I639)</f>
        <v/>
      </c>
    </row>
    <row r="640" customFormat="false" ht="15" hidden="false" customHeight="false" outlineLevel="0" collapsed="false">
      <c r="B640" s="33"/>
      <c r="C640" s="26"/>
      <c r="D640" s="26"/>
      <c r="E640" s="26"/>
      <c r="F640" s="34"/>
      <c r="G640" s="27"/>
      <c r="H640" s="21" t="str">
        <f aca="false">IF(OR(F640="",G640=""),"",F640*G640)</f>
        <v/>
      </c>
      <c r="I640" s="35" t="str">
        <f aca="false">IF(C640="","",IFERROR(INDEX(Vendedores!$C$6:$C$25,MATCH(C640,Vendedores!$B$6:$B$25,0)),0))</f>
        <v/>
      </c>
      <c r="J640" s="21" t="str">
        <f aca="false">IF(H640="","",H640*I640)</f>
        <v/>
      </c>
    </row>
    <row r="641" customFormat="false" ht="15" hidden="false" customHeight="false" outlineLevel="0" collapsed="false">
      <c r="B641" s="36"/>
      <c r="C641" s="30"/>
      <c r="D641" s="30"/>
      <c r="E641" s="30"/>
      <c r="F641" s="37"/>
      <c r="G641" s="32"/>
      <c r="H641" s="21" t="str">
        <f aca="false">IF(OR(F641="",G641=""),"",F641*G641)</f>
        <v/>
      </c>
      <c r="I641" s="35" t="str">
        <f aca="false">IF(C641="","",IFERROR(INDEX(Vendedores!$C$6:$C$25,MATCH(C641,Vendedores!$B$6:$B$25,0)),0))</f>
        <v/>
      </c>
      <c r="J641" s="21" t="str">
        <f aca="false">IF(H641="","",H641*I641)</f>
        <v/>
      </c>
    </row>
    <row r="642" customFormat="false" ht="15" hidden="false" customHeight="false" outlineLevel="0" collapsed="false">
      <c r="B642" s="33"/>
      <c r="C642" s="26"/>
      <c r="D642" s="26"/>
      <c r="E642" s="26"/>
      <c r="F642" s="34"/>
      <c r="G642" s="27"/>
      <c r="H642" s="21" t="str">
        <f aca="false">IF(OR(F642="",G642=""),"",F642*G642)</f>
        <v/>
      </c>
      <c r="I642" s="35" t="str">
        <f aca="false">IF(C642="","",IFERROR(INDEX(Vendedores!$C$6:$C$25,MATCH(C642,Vendedores!$B$6:$B$25,0)),0))</f>
        <v/>
      </c>
      <c r="J642" s="21" t="str">
        <f aca="false">IF(H642="","",H642*I642)</f>
        <v/>
      </c>
    </row>
    <row r="643" customFormat="false" ht="15" hidden="false" customHeight="false" outlineLevel="0" collapsed="false">
      <c r="B643" s="36"/>
      <c r="C643" s="30"/>
      <c r="D643" s="30"/>
      <c r="E643" s="30"/>
      <c r="F643" s="37"/>
      <c r="G643" s="32"/>
      <c r="H643" s="21" t="str">
        <f aca="false">IF(OR(F643="",G643=""),"",F643*G643)</f>
        <v/>
      </c>
      <c r="I643" s="35" t="str">
        <f aca="false">IF(C643="","",IFERROR(INDEX(Vendedores!$C$6:$C$25,MATCH(C643,Vendedores!$B$6:$B$25,0)),0))</f>
        <v/>
      </c>
      <c r="J643" s="21" t="str">
        <f aca="false">IF(H643="","",H643*I643)</f>
        <v/>
      </c>
    </row>
    <row r="644" customFormat="false" ht="15" hidden="false" customHeight="false" outlineLevel="0" collapsed="false">
      <c r="B644" s="33"/>
      <c r="C644" s="26"/>
      <c r="D644" s="26"/>
      <c r="E644" s="26"/>
      <c r="F644" s="34"/>
      <c r="G644" s="27"/>
      <c r="H644" s="21" t="str">
        <f aca="false">IF(OR(F644="",G644=""),"",F644*G644)</f>
        <v/>
      </c>
      <c r="I644" s="35" t="str">
        <f aca="false">IF(C644="","",IFERROR(INDEX(Vendedores!$C$6:$C$25,MATCH(C644,Vendedores!$B$6:$B$25,0)),0))</f>
        <v/>
      </c>
      <c r="J644" s="21" t="str">
        <f aca="false">IF(H644="","",H644*I644)</f>
        <v/>
      </c>
    </row>
    <row r="645" customFormat="false" ht="15" hidden="false" customHeight="false" outlineLevel="0" collapsed="false">
      <c r="B645" s="36"/>
      <c r="C645" s="30"/>
      <c r="D645" s="30"/>
      <c r="E645" s="30"/>
      <c r="F645" s="37"/>
      <c r="G645" s="32"/>
      <c r="H645" s="21" t="str">
        <f aca="false">IF(OR(F645="",G645=""),"",F645*G645)</f>
        <v/>
      </c>
      <c r="I645" s="35" t="str">
        <f aca="false">IF(C645="","",IFERROR(INDEX(Vendedores!$C$6:$C$25,MATCH(C645,Vendedores!$B$6:$B$25,0)),0))</f>
        <v/>
      </c>
      <c r="J645" s="21" t="str">
        <f aca="false">IF(H645="","",H645*I645)</f>
        <v/>
      </c>
    </row>
    <row r="646" customFormat="false" ht="15" hidden="false" customHeight="false" outlineLevel="0" collapsed="false">
      <c r="B646" s="33"/>
      <c r="C646" s="26"/>
      <c r="D646" s="26"/>
      <c r="E646" s="26"/>
      <c r="F646" s="34"/>
      <c r="G646" s="27"/>
      <c r="H646" s="21" t="str">
        <f aca="false">IF(OR(F646="",G646=""),"",F646*G646)</f>
        <v/>
      </c>
      <c r="I646" s="35" t="str">
        <f aca="false">IF(C646="","",IFERROR(INDEX(Vendedores!$C$6:$C$25,MATCH(C646,Vendedores!$B$6:$B$25,0)),0))</f>
        <v/>
      </c>
      <c r="J646" s="21" t="str">
        <f aca="false">IF(H646="","",H646*I646)</f>
        <v/>
      </c>
    </row>
    <row r="647" customFormat="false" ht="15" hidden="false" customHeight="false" outlineLevel="0" collapsed="false">
      <c r="B647" s="36"/>
      <c r="C647" s="30"/>
      <c r="D647" s="30"/>
      <c r="E647" s="30"/>
      <c r="F647" s="37"/>
      <c r="G647" s="32"/>
      <c r="H647" s="21" t="str">
        <f aca="false">IF(OR(F647="",G647=""),"",F647*G647)</f>
        <v/>
      </c>
      <c r="I647" s="35" t="str">
        <f aca="false">IF(C647="","",IFERROR(INDEX(Vendedores!$C$6:$C$25,MATCH(C647,Vendedores!$B$6:$B$25,0)),0))</f>
        <v/>
      </c>
      <c r="J647" s="21" t="str">
        <f aca="false">IF(H647="","",H647*I647)</f>
        <v/>
      </c>
    </row>
    <row r="648" customFormat="false" ht="15" hidden="false" customHeight="false" outlineLevel="0" collapsed="false">
      <c r="B648" s="33"/>
      <c r="C648" s="26"/>
      <c r="D648" s="26"/>
      <c r="E648" s="26"/>
      <c r="F648" s="34"/>
      <c r="G648" s="27"/>
      <c r="H648" s="21" t="str">
        <f aca="false">IF(OR(F648="",G648=""),"",F648*G648)</f>
        <v/>
      </c>
      <c r="I648" s="35" t="str">
        <f aca="false">IF(C648="","",IFERROR(INDEX(Vendedores!$C$6:$C$25,MATCH(C648,Vendedores!$B$6:$B$25,0)),0))</f>
        <v/>
      </c>
      <c r="J648" s="21" t="str">
        <f aca="false">IF(H648="","",H648*I648)</f>
        <v/>
      </c>
    </row>
    <row r="649" customFormat="false" ht="15" hidden="false" customHeight="false" outlineLevel="0" collapsed="false">
      <c r="B649" s="36"/>
      <c r="C649" s="30"/>
      <c r="D649" s="30"/>
      <c r="E649" s="30"/>
      <c r="F649" s="37"/>
      <c r="G649" s="32"/>
      <c r="H649" s="21" t="str">
        <f aca="false">IF(OR(F649="",G649=""),"",F649*G649)</f>
        <v/>
      </c>
      <c r="I649" s="35" t="str">
        <f aca="false">IF(C649="","",IFERROR(INDEX(Vendedores!$C$6:$C$25,MATCH(C649,Vendedores!$B$6:$B$25,0)),0))</f>
        <v/>
      </c>
      <c r="J649" s="21" t="str">
        <f aca="false">IF(H649="","",H649*I649)</f>
        <v/>
      </c>
    </row>
    <row r="650" customFormat="false" ht="15" hidden="false" customHeight="false" outlineLevel="0" collapsed="false">
      <c r="B650" s="33"/>
      <c r="C650" s="26"/>
      <c r="D650" s="26"/>
      <c r="E650" s="26"/>
      <c r="F650" s="34"/>
      <c r="G650" s="27"/>
      <c r="H650" s="21" t="str">
        <f aca="false">IF(OR(F650="",G650=""),"",F650*G650)</f>
        <v/>
      </c>
      <c r="I650" s="35" t="str">
        <f aca="false">IF(C650="","",IFERROR(INDEX(Vendedores!$C$6:$C$25,MATCH(C650,Vendedores!$B$6:$B$25,0)),0))</f>
        <v/>
      </c>
      <c r="J650" s="21" t="str">
        <f aca="false">IF(H650="","",H650*I650)</f>
        <v/>
      </c>
    </row>
    <row r="651" customFormat="false" ht="15" hidden="false" customHeight="false" outlineLevel="0" collapsed="false">
      <c r="B651" s="36"/>
      <c r="C651" s="30"/>
      <c r="D651" s="30"/>
      <c r="E651" s="30"/>
      <c r="F651" s="37"/>
      <c r="G651" s="32"/>
      <c r="H651" s="21" t="str">
        <f aca="false">IF(OR(F651="",G651=""),"",F651*G651)</f>
        <v/>
      </c>
      <c r="I651" s="35" t="str">
        <f aca="false">IF(C651="","",IFERROR(INDEX(Vendedores!$C$6:$C$25,MATCH(C651,Vendedores!$B$6:$B$25,0)),0))</f>
        <v/>
      </c>
      <c r="J651" s="21" t="str">
        <f aca="false">IF(H651="","",H651*I651)</f>
        <v/>
      </c>
    </row>
    <row r="652" customFormat="false" ht="15" hidden="false" customHeight="false" outlineLevel="0" collapsed="false">
      <c r="B652" s="33"/>
      <c r="C652" s="26"/>
      <c r="D652" s="26"/>
      <c r="E652" s="26"/>
      <c r="F652" s="34"/>
      <c r="G652" s="27"/>
      <c r="H652" s="21" t="str">
        <f aca="false">IF(OR(F652="",G652=""),"",F652*G652)</f>
        <v/>
      </c>
      <c r="I652" s="35" t="str">
        <f aca="false">IF(C652="","",IFERROR(INDEX(Vendedores!$C$6:$C$25,MATCH(C652,Vendedores!$B$6:$B$25,0)),0))</f>
        <v/>
      </c>
      <c r="J652" s="21" t="str">
        <f aca="false">IF(H652="","",H652*I652)</f>
        <v/>
      </c>
    </row>
    <row r="653" customFormat="false" ht="15" hidden="false" customHeight="false" outlineLevel="0" collapsed="false">
      <c r="B653" s="36"/>
      <c r="C653" s="30"/>
      <c r="D653" s="30"/>
      <c r="E653" s="30"/>
      <c r="F653" s="37"/>
      <c r="G653" s="32"/>
      <c r="H653" s="21" t="str">
        <f aca="false">IF(OR(F653="",G653=""),"",F653*G653)</f>
        <v/>
      </c>
      <c r="I653" s="35" t="str">
        <f aca="false">IF(C653="","",IFERROR(INDEX(Vendedores!$C$6:$C$25,MATCH(C653,Vendedores!$B$6:$B$25,0)),0))</f>
        <v/>
      </c>
      <c r="J653" s="21" t="str">
        <f aca="false">IF(H653="","",H653*I653)</f>
        <v/>
      </c>
    </row>
    <row r="654" customFormat="false" ht="15" hidden="false" customHeight="false" outlineLevel="0" collapsed="false">
      <c r="B654" s="33"/>
      <c r="C654" s="26"/>
      <c r="D654" s="26"/>
      <c r="E654" s="26"/>
      <c r="F654" s="34"/>
      <c r="G654" s="27"/>
      <c r="H654" s="21" t="str">
        <f aca="false">IF(OR(F654="",G654=""),"",F654*G654)</f>
        <v/>
      </c>
      <c r="I654" s="35" t="str">
        <f aca="false">IF(C654="","",IFERROR(INDEX(Vendedores!$C$6:$C$25,MATCH(C654,Vendedores!$B$6:$B$25,0)),0))</f>
        <v/>
      </c>
      <c r="J654" s="21" t="str">
        <f aca="false">IF(H654="","",H654*I654)</f>
        <v/>
      </c>
    </row>
    <row r="655" customFormat="false" ht="15" hidden="false" customHeight="false" outlineLevel="0" collapsed="false">
      <c r="B655" s="36"/>
      <c r="C655" s="30"/>
      <c r="D655" s="30"/>
      <c r="E655" s="30"/>
      <c r="F655" s="37"/>
      <c r="G655" s="32"/>
      <c r="H655" s="21" t="str">
        <f aca="false">IF(OR(F655="",G655=""),"",F655*G655)</f>
        <v/>
      </c>
      <c r="I655" s="35" t="str">
        <f aca="false">IF(C655="","",IFERROR(INDEX(Vendedores!$C$6:$C$25,MATCH(C655,Vendedores!$B$6:$B$25,0)),0))</f>
        <v/>
      </c>
      <c r="J655" s="21" t="str">
        <f aca="false">IF(H655="","",H655*I655)</f>
        <v/>
      </c>
    </row>
    <row r="656" customFormat="false" ht="15" hidden="false" customHeight="false" outlineLevel="0" collapsed="false">
      <c r="B656" s="33"/>
      <c r="C656" s="26"/>
      <c r="D656" s="26"/>
      <c r="E656" s="26"/>
      <c r="F656" s="34"/>
      <c r="G656" s="27"/>
      <c r="H656" s="21" t="str">
        <f aca="false">IF(OR(F656="",G656=""),"",F656*G656)</f>
        <v/>
      </c>
      <c r="I656" s="35" t="str">
        <f aca="false">IF(C656="","",IFERROR(INDEX(Vendedores!$C$6:$C$25,MATCH(C656,Vendedores!$B$6:$B$25,0)),0))</f>
        <v/>
      </c>
      <c r="J656" s="21" t="str">
        <f aca="false">IF(H656="","",H656*I656)</f>
        <v/>
      </c>
    </row>
    <row r="657" customFormat="false" ht="15" hidden="false" customHeight="false" outlineLevel="0" collapsed="false">
      <c r="B657" s="36"/>
      <c r="C657" s="30"/>
      <c r="D657" s="30"/>
      <c r="E657" s="30"/>
      <c r="F657" s="37"/>
      <c r="G657" s="32"/>
      <c r="H657" s="21" t="str">
        <f aca="false">IF(OR(F657="",G657=""),"",F657*G657)</f>
        <v/>
      </c>
      <c r="I657" s="35" t="str">
        <f aca="false">IF(C657="","",IFERROR(INDEX(Vendedores!$C$6:$C$25,MATCH(C657,Vendedores!$B$6:$B$25,0)),0))</f>
        <v/>
      </c>
      <c r="J657" s="21" t="str">
        <f aca="false">IF(H657="","",H657*I657)</f>
        <v/>
      </c>
    </row>
    <row r="658" customFormat="false" ht="15" hidden="false" customHeight="false" outlineLevel="0" collapsed="false">
      <c r="B658" s="33"/>
      <c r="C658" s="26"/>
      <c r="D658" s="26"/>
      <c r="E658" s="26"/>
      <c r="F658" s="34"/>
      <c r="G658" s="27"/>
      <c r="H658" s="21" t="str">
        <f aca="false">IF(OR(F658="",G658=""),"",F658*G658)</f>
        <v/>
      </c>
      <c r="I658" s="35" t="str">
        <f aca="false">IF(C658="","",IFERROR(INDEX(Vendedores!$C$6:$C$25,MATCH(C658,Vendedores!$B$6:$B$25,0)),0))</f>
        <v/>
      </c>
      <c r="J658" s="21" t="str">
        <f aca="false">IF(H658="","",H658*I658)</f>
        <v/>
      </c>
    </row>
    <row r="659" customFormat="false" ht="15" hidden="false" customHeight="false" outlineLevel="0" collapsed="false">
      <c r="B659" s="36"/>
      <c r="C659" s="30"/>
      <c r="D659" s="30"/>
      <c r="E659" s="30"/>
      <c r="F659" s="37"/>
      <c r="G659" s="32"/>
      <c r="H659" s="21" t="str">
        <f aca="false">IF(OR(F659="",G659=""),"",F659*G659)</f>
        <v/>
      </c>
      <c r="I659" s="35" t="str">
        <f aca="false">IF(C659="","",IFERROR(INDEX(Vendedores!$C$6:$C$25,MATCH(C659,Vendedores!$B$6:$B$25,0)),0))</f>
        <v/>
      </c>
      <c r="J659" s="21" t="str">
        <f aca="false">IF(H659="","",H659*I659)</f>
        <v/>
      </c>
    </row>
    <row r="660" customFormat="false" ht="15" hidden="false" customHeight="false" outlineLevel="0" collapsed="false">
      <c r="B660" s="33"/>
      <c r="C660" s="26"/>
      <c r="D660" s="26"/>
      <c r="E660" s="26"/>
      <c r="F660" s="34"/>
      <c r="G660" s="27"/>
      <c r="H660" s="21" t="str">
        <f aca="false">IF(OR(F660="",G660=""),"",F660*G660)</f>
        <v/>
      </c>
      <c r="I660" s="35" t="str">
        <f aca="false">IF(C660="","",IFERROR(INDEX(Vendedores!$C$6:$C$25,MATCH(C660,Vendedores!$B$6:$B$25,0)),0))</f>
        <v/>
      </c>
      <c r="J660" s="21" t="str">
        <f aca="false">IF(H660="","",H660*I660)</f>
        <v/>
      </c>
    </row>
    <row r="661" customFormat="false" ht="15" hidden="false" customHeight="false" outlineLevel="0" collapsed="false">
      <c r="B661" s="36"/>
      <c r="C661" s="30"/>
      <c r="D661" s="30"/>
      <c r="E661" s="30"/>
      <c r="F661" s="37"/>
      <c r="G661" s="32"/>
      <c r="H661" s="21" t="str">
        <f aca="false">IF(OR(F661="",G661=""),"",F661*G661)</f>
        <v/>
      </c>
      <c r="I661" s="35" t="str">
        <f aca="false">IF(C661="","",IFERROR(INDEX(Vendedores!$C$6:$C$25,MATCH(C661,Vendedores!$B$6:$B$25,0)),0))</f>
        <v/>
      </c>
      <c r="J661" s="21" t="str">
        <f aca="false">IF(H661="","",H661*I661)</f>
        <v/>
      </c>
    </row>
    <row r="662" customFormat="false" ht="15" hidden="false" customHeight="false" outlineLevel="0" collapsed="false">
      <c r="B662" s="33"/>
      <c r="C662" s="26"/>
      <c r="D662" s="26"/>
      <c r="E662" s="26"/>
      <c r="F662" s="34"/>
      <c r="G662" s="27"/>
      <c r="H662" s="21" t="str">
        <f aca="false">IF(OR(F662="",G662=""),"",F662*G662)</f>
        <v/>
      </c>
      <c r="I662" s="35" t="str">
        <f aca="false">IF(C662="","",IFERROR(INDEX(Vendedores!$C$6:$C$25,MATCH(C662,Vendedores!$B$6:$B$25,0)),0))</f>
        <v/>
      </c>
      <c r="J662" s="21" t="str">
        <f aca="false">IF(H662="","",H662*I662)</f>
        <v/>
      </c>
    </row>
    <row r="663" customFormat="false" ht="15" hidden="false" customHeight="false" outlineLevel="0" collapsed="false">
      <c r="B663" s="36"/>
      <c r="C663" s="30"/>
      <c r="D663" s="30"/>
      <c r="E663" s="30"/>
      <c r="F663" s="37"/>
      <c r="G663" s="32"/>
      <c r="H663" s="21" t="str">
        <f aca="false">IF(OR(F663="",G663=""),"",F663*G663)</f>
        <v/>
      </c>
      <c r="I663" s="35" t="str">
        <f aca="false">IF(C663="","",IFERROR(INDEX(Vendedores!$C$6:$C$25,MATCH(C663,Vendedores!$B$6:$B$25,0)),0))</f>
        <v/>
      </c>
      <c r="J663" s="21" t="str">
        <f aca="false">IF(H663="","",H663*I663)</f>
        <v/>
      </c>
    </row>
    <row r="664" customFormat="false" ht="15" hidden="false" customHeight="false" outlineLevel="0" collapsed="false">
      <c r="B664" s="33"/>
      <c r="C664" s="26"/>
      <c r="D664" s="26"/>
      <c r="E664" s="26"/>
      <c r="F664" s="34"/>
      <c r="G664" s="27"/>
      <c r="H664" s="21" t="str">
        <f aca="false">IF(OR(F664="",G664=""),"",F664*G664)</f>
        <v/>
      </c>
      <c r="I664" s="35" t="str">
        <f aca="false">IF(C664="","",IFERROR(INDEX(Vendedores!$C$6:$C$25,MATCH(C664,Vendedores!$B$6:$B$25,0)),0))</f>
        <v/>
      </c>
      <c r="J664" s="21" t="str">
        <f aca="false">IF(H664="","",H664*I664)</f>
        <v/>
      </c>
    </row>
    <row r="665" customFormat="false" ht="15" hidden="false" customHeight="false" outlineLevel="0" collapsed="false">
      <c r="B665" s="36"/>
      <c r="C665" s="30"/>
      <c r="D665" s="30"/>
      <c r="E665" s="30"/>
      <c r="F665" s="37"/>
      <c r="G665" s="32"/>
      <c r="H665" s="21" t="str">
        <f aca="false">IF(OR(F665="",G665=""),"",F665*G665)</f>
        <v/>
      </c>
      <c r="I665" s="35" t="str">
        <f aca="false">IF(C665="","",IFERROR(INDEX(Vendedores!$C$6:$C$25,MATCH(C665,Vendedores!$B$6:$B$25,0)),0))</f>
        <v/>
      </c>
      <c r="J665" s="21" t="str">
        <f aca="false">IF(H665="","",H665*I665)</f>
        <v/>
      </c>
    </row>
    <row r="666" customFormat="false" ht="15" hidden="false" customHeight="false" outlineLevel="0" collapsed="false">
      <c r="B666" s="33"/>
      <c r="C666" s="26"/>
      <c r="D666" s="26"/>
      <c r="E666" s="26"/>
      <c r="F666" s="34"/>
      <c r="G666" s="27"/>
      <c r="H666" s="21" t="str">
        <f aca="false">IF(OR(F666="",G666=""),"",F666*G666)</f>
        <v/>
      </c>
      <c r="I666" s="35" t="str">
        <f aca="false">IF(C666="","",IFERROR(INDEX(Vendedores!$C$6:$C$25,MATCH(C666,Vendedores!$B$6:$B$25,0)),0))</f>
        <v/>
      </c>
      <c r="J666" s="21" t="str">
        <f aca="false">IF(H666="","",H666*I666)</f>
        <v/>
      </c>
    </row>
    <row r="667" customFormat="false" ht="15" hidden="false" customHeight="false" outlineLevel="0" collapsed="false">
      <c r="B667" s="36"/>
      <c r="C667" s="30"/>
      <c r="D667" s="30"/>
      <c r="E667" s="30"/>
      <c r="F667" s="37"/>
      <c r="G667" s="32"/>
      <c r="H667" s="21" t="str">
        <f aca="false">IF(OR(F667="",G667=""),"",F667*G667)</f>
        <v/>
      </c>
      <c r="I667" s="35" t="str">
        <f aca="false">IF(C667="","",IFERROR(INDEX(Vendedores!$C$6:$C$25,MATCH(C667,Vendedores!$B$6:$B$25,0)),0))</f>
        <v/>
      </c>
      <c r="J667" s="21" t="str">
        <f aca="false">IF(H667="","",H667*I667)</f>
        <v/>
      </c>
    </row>
    <row r="668" customFormat="false" ht="15" hidden="false" customHeight="false" outlineLevel="0" collapsed="false">
      <c r="B668" s="33"/>
      <c r="C668" s="26"/>
      <c r="D668" s="26"/>
      <c r="E668" s="26"/>
      <c r="F668" s="34"/>
      <c r="G668" s="27"/>
      <c r="H668" s="21" t="str">
        <f aca="false">IF(OR(F668="",G668=""),"",F668*G668)</f>
        <v/>
      </c>
      <c r="I668" s="35" t="str">
        <f aca="false">IF(C668="","",IFERROR(INDEX(Vendedores!$C$6:$C$25,MATCH(C668,Vendedores!$B$6:$B$25,0)),0))</f>
        <v/>
      </c>
      <c r="J668" s="21" t="str">
        <f aca="false">IF(H668="","",H668*I668)</f>
        <v/>
      </c>
    </row>
    <row r="669" customFormat="false" ht="15" hidden="false" customHeight="false" outlineLevel="0" collapsed="false">
      <c r="B669" s="36"/>
      <c r="C669" s="30"/>
      <c r="D669" s="30"/>
      <c r="E669" s="30"/>
      <c r="F669" s="37"/>
      <c r="G669" s="32"/>
      <c r="H669" s="21" t="str">
        <f aca="false">IF(OR(F669="",G669=""),"",F669*G669)</f>
        <v/>
      </c>
      <c r="I669" s="35" t="str">
        <f aca="false">IF(C669="","",IFERROR(INDEX(Vendedores!$C$6:$C$25,MATCH(C669,Vendedores!$B$6:$B$25,0)),0))</f>
        <v/>
      </c>
      <c r="J669" s="21" t="str">
        <f aca="false">IF(H669="","",H669*I669)</f>
        <v/>
      </c>
    </row>
    <row r="670" customFormat="false" ht="15" hidden="false" customHeight="false" outlineLevel="0" collapsed="false">
      <c r="B670" s="33"/>
      <c r="C670" s="26"/>
      <c r="D670" s="26"/>
      <c r="E670" s="26"/>
      <c r="F670" s="34"/>
      <c r="G670" s="27"/>
      <c r="H670" s="21" t="str">
        <f aca="false">IF(OR(F670="",G670=""),"",F670*G670)</f>
        <v/>
      </c>
      <c r="I670" s="35" t="str">
        <f aca="false">IF(C670="","",IFERROR(INDEX(Vendedores!$C$6:$C$25,MATCH(C670,Vendedores!$B$6:$B$25,0)),0))</f>
        <v/>
      </c>
      <c r="J670" s="21" t="str">
        <f aca="false">IF(H670="","",H670*I670)</f>
        <v/>
      </c>
    </row>
    <row r="671" customFormat="false" ht="15" hidden="false" customHeight="false" outlineLevel="0" collapsed="false">
      <c r="B671" s="36"/>
      <c r="C671" s="30"/>
      <c r="D671" s="30"/>
      <c r="E671" s="30"/>
      <c r="F671" s="37"/>
      <c r="G671" s="32"/>
      <c r="H671" s="21" t="str">
        <f aca="false">IF(OR(F671="",G671=""),"",F671*G671)</f>
        <v/>
      </c>
      <c r="I671" s="35" t="str">
        <f aca="false">IF(C671="","",IFERROR(INDEX(Vendedores!$C$6:$C$25,MATCH(C671,Vendedores!$B$6:$B$25,0)),0))</f>
        <v/>
      </c>
      <c r="J671" s="21" t="str">
        <f aca="false">IF(H671="","",H671*I671)</f>
        <v/>
      </c>
    </row>
    <row r="672" customFormat="false" ht="15" hidden="false" customHeight="false" outlineLevel="0" collapsed="false">
      <c r="B672" s="33"/>
      <c r="C672" s="26"/>
      <c r="D672" s="26"/>
      <c r="E672" s="26"/>
      <c r="F672" s="34"/>
      <c r="G672" s="27"/>
      <c r="H672" s="21" t="str">
        <f aca="false">IF(OR(F672="",G672=""),"",F672*G672)</f>
        <v/>
      </c>
      <c r="I672" s="35" t="str">
        <f aca="false">IF(C672="","",IFERROR(INDEX(Vendedores!$C$6:$C$25,MATCH(C672,Vendedores!$B$6:$B$25,0)),0))</f>
        <v/>
      </c>
      <c r="J672" s="21" t="str">
        <f aca="false">IF(H672="","",H672*I672)</f>
        <v/>
      </c>
    </row>
    <row r="673" customFormat="false" ht="15" hidden="false" customHeight="false" outlineLevel="0" collapsed="false">
      <c r="B673" s="36"/>
      <c r="C673" s="30"/>
      <c r="D673" s="30"/>
      <c r="E673" s="30"/>
      <c r="F673" s="37"/>
      <c r="G673" s="32"/>
      <c r="H673" s="21" t="str">
        <f aca="false">IF(OR(F673="",G673=""),"",F673*G673)</f>
        <v/>
      </c>
      <c r="I673" s="35" t="str">
        <f aca="false">IF(C673="","",IFERROR(INDEX(Vendedores!$C$6:$C$25,MATCH(C673,Vendedores!$B$6:$B$25,0)),0))</f>
        <v/>
      </c>
      <c r="J673" s="21" t="str">
        <f aca="false">IF(H673="","",H673*I673)</f>
        <v/>
      </c>
    </row>
    <row r="674" customFormat="false" ht="15" hidden="false" customHeight="false" outlineLevel="0" collapsed="false">
      <c r="B674" s="33"/>
      <c r="C674" s="26"/>
      <c r="D674" s="26"/>
      <c r="E674" s="26"/>
      <c r="F674" s="34"/>
      <c r="G674" s="27"/>
      <c r="H674" s="21" t="str">
        <f aca="false">IF(OR(F674="",G674=""),"",F674*G674)</f>
        <v/>
      </c>
      <c r="I674" s="35" t="str">
        <f aca="false">IF(C674="","",IFERROR(INDEX(Vendedores!$C$6:$C$25,MATCH(C674,Vendedores!$B$6:$B$25,0)),0))</f>
        <v/>
      </c>
      <c r="J674" s="21" t="str">
        <f aca="false">IF(H674="","",H674*I674)</f>
        <v/>
      </c>
    </row>
    <row r="675" customFormat="false" ht="15" hidden="false" customHeight="false" outlineLevel="0" collapsed="false">
      <c r="B675" s="36"/>
      <c r="C675" s="30"/>
      <c r="D675" s="30"/>
      <c r="E675" s="30"/>
      <c r="F675" s="37"/>
      <c r="G675" s="32"/>
      <c r="H675" s="21" t="str">
        <f aca="false">IF(OR(F675="",G675=""),"",F675*G675)</f>
        <v/>
      </c>
      <c r="I675" s="35" t="str">
        <f aca="false">IF(C675="","",IFERROR(INDEX(Vendedores!$C$6:$C$25,MATCH(C675,Vendedores!$B$6:$B$25,0)),0))</f>
        <v/>
      </c>
      <c r="J675" s="21" t="str">
        <f aca="false">IF(H675="","",H675*I675)</f>
        <v/>
      </c>
    </row>
    <row r="676" customFormat="false" ht="15" hidden="false" customHeight="false" outlineLevel="0" collapsed="false">
      <c r="B676" s="33"/>
      <c r="C676" s="26"/>
      <c r="D676" s="26"/>
      <c r="E676" s="26"/>
      <c r="F676" s="34"/>
      <c r="G676" s="27"/>
      <c r="H676" s="21" t="str">
        <f aca="false">IF(OR(F676="",G676=""),"",F676*G676)</f>
        <v/>
      </c>
      <c r="I676" s="35" t="str">
        <f aca="false">IF(C676="","",IFERROR(INDEX(Vendedores!$C$6:$C$25,MATCH(C676,Vendedores!$B$6:$B$25,0)),0))</f>
        <v/>
      </c>
      <c r="J676" s="21" t="str">
        <f aca="false">IF(H676="","",H676*I676)</f>
        <v/>
      </c>
    </row>
    <row r="677" customFormat="false" ht="15" hidden="false" customHeight="false" outlineLevel="0" collapsed="false">
      <c r="B677" s="36"/>
      <c r="C677" s="30"/>
      <c r="D677" s="30"/>
      <c r="E677" s="30"/>
      <c r="F677" s="37"/>
      <c r="G677" s="32"/>
      <c r="H677" s="21" t="str">
        <f aca="false">IF(OR(F677="",G677=""),"",F677*G677)</f>
        <v/>
      </c>
      <c r="I677" s="35" t="str">
        <f aca="false">IF(C677="","",IFERROR(INDEX(Vendedores!$C$6:$C$25,MATCH(C677,Vendedores!$B$6:$B$25,0)),0))</f>
        <v/>
      </c>
      <c r="J677" s="21" t="str">
        <f aca="false">IF(H677="","",H677*I677)</f>
        <v/>
      </c>
    </row>
    <row r="678" customFormat="false" ht="15" hidden="false" customHeight="false" outlineLevel="0" collapsed="false">
      <c r="B678" s="33"/>
      <c r="C678" s="26"/>
      <c r="D678" s="26"/>
      <c r="E678" s="26"/>
      <c r="F678" s="34"/>
      <c r="G678" s="27"/>
      <c r="H678" s="21" t="str">
        <f aca="false">IF(OR(F678="",G678=""),"",F678*G678)</f>
        <v/>
      </c>
      <c r="I678" s="35" t="str">
        <f aca="false">IF(C678="","",IFERROR(INDEX(Vendedores!$C$6:$C$25,MATCH(C678,Vendedores!$B$6:$B$25,0)),0))</f>
        <v/>
      </c>
      <c r="J678" s="21" t="str">
        <f aca="false">IF(H678="","",H678*I678)</f>
        <v/>
      </c>
    </row>
    <row r="679" customFormat="false" ht="15" hidden="false" customHeight="false" outlineLevel="0" collapsed="false">
      <c r="B679" s="36"/>
      <c r="C679" s="30"/>
      <c r="D679" s="30"/>
      <c r="E679" s="30"/>
      <c r="F679" s="37"/>
      <c r="G679" s="32"/>
      <c r="H679" s="21" t="str">
        <f aca="false">IF(OR(F679="",G679=""),"",F679*G679)</f>
        <v/>
      </c>
      <c r="I679" s="35" t="str">
        <f aca="false">IF(C679="","",IFERROR(INDEX(Vendedores!$C$6:$C$25,MATCH(C679,Vendedores!$B$6:$B$25,0)),0))</f>
        <v/>
      </c>
      <c r="J679" s="21" t="str">
        <f aca="false">IF(H679="","",H679*I679)</f>
        <v/>
      </c>
    </row>
    <row r="680" customFormat="false" ht="15" hidden="false" customHeight="false" outlineLevel="0" collapsed="false">
      <c r="B680" s="33"/>
      <c r="C680" s="26"/>
      <c r="D680" s="26"/>
      <c r="E680" s="26"/>
      <c r="F680" s="34"/>
      <c r="G680" s="27"/>
      <c r="H680" s="21" t="str">
        <f aca="false">IF(OR(F680="",G680=""),"",F680*G680)</f>
        <v/>
      </c>
      <c r="I680" s="35" t="str">
        <f aca="false">IF(C680="","",IFERROR(INDEX(Vendedores!$C$6:$C$25,MATCH(C680,Vendedores!$B$6:$B$25,0)),0))</f>
        <v/>
      </c>
      <c r="J680" s="21" t="str">
        <f aca="false">IF(H680="","",H680*I680)</f>
        <v/>
      </c>
    </row>
    <row r="681" customFormat="false" ht="15" hidden="false" customHeight="false" outlineLevel="0" collapsed="false">
      <c r="B681" s="36"/>
      <c r="C681" s="30"/>
      <c r="D681" s="30"/>
      <c r="E681" s="30"/>
      <c r="F681" s="37"/>
      <c r="G681" s="32"/>
      <c r="H681" s="21" t="str">
        <f aca="false">IF(OR(F681="",G681=""),"",F681*G681)</f>
        <v/>
      </c>
      <c r="I681" s="35" t="str">
        <f aca="false">IF(C681="","",IFERROR(INDEX(Vendedores!$C$6:$C$25,MATCH(C681,Vendedores!$B$6:$B$25,0)),0))</f>
        <v/>
      </c>
      <c r="J681" s="21" t="str">
        <f aca="false">IF(H681="","",H681*I681)</f>
        <v/>
      </c>
    </row>
    <row r="682" customFormat="false" ht="15" hidden="false" customHeight="false" outlineLevel="0" collapsed="false">
      <c r="B682" s="33"/>
      <c r="C682" s="26"/>
      <c r="D682" s="26"/>
      <c r="E682" s="26"/>
      <c r="F682" s="34"/>
      <c r="G682" s="27"/>
      <c r="H682" s="21" t="str">
        <f aca="false">IF(OR(F682="",G682=""),"",F682*G682)</f>
        <v/>
      </c>
      <c r="I682" s="35" t="str">
        <f aca="false">IF(C682="","",IFERROR(INDEX(Vendedores!$C$6:$C$25,MATCH(C682,Vendedores!$B$6:$B$25,0)),0))</f>
        <v/>
      </c>
      <c r="J682" s="21" t="str">
        <f aca="false">IF(H682="","",H682*I682)</f>
        <v/>
      </c>
    </row>
    <row r="683" customFormat="false" ht="15" hidden="false" customHeight="false" outlineLevel="0" collapsed="false">
      <c r="B683" s="36"/>
      <c r="C683" s="30"/>
      <c r="D683" s="30"/>
      <c r="E683" s="30"/>
      <c r="F683" s="37"/>
      <c r="G683" s="32"/>
      <c r="H683" s="21" t="str">
        <f aca="false">IF(OR(F683="",G683=""),"",F683*G683)</f>
        <v/>
      </c>
      <c r="I683" s="35" t="str">
        <f aca="false">IF(C683="","",IFERROR(INDEX(Vendedores!$C$6:$C$25,MATCH(C683,Vendedores!$B$6:$B$25,0)),0))</f>
        <v/>
      </c>
      <c r="J683" s="21" t="str">
        <f aca="false">IF(H683="","",H683*I683)</f>
        <v/>
      </c>
    </row>
    <row r="684" customFormat="false" ht="15" hidden="false" customHeight="false" outlineLevel="0" collapsed="false">
      <c r="B684" s="33"/>
      <c r="C684" s="26"/>
      <c r="D684" s="26"/>
      <c r="E684" s="26"/>
      <c r="F684" s="34"/>
      <c r="G684" s="27"/>
      <c r="H684" s="21" t="str">
        <f aca="false">IF(OR(F684="",G684=""),"",F684*G684)</f>
        <v/>
      </c>
      <c r="I684" s="35" t="str">
        <f aca="false">IF(C684="","",IFERROR(INDEX(Vendedores!$C$6:$C$25,MATCH(C684,Vendedores!$B$6:$B$25,0)),0))</f>
        <v/>
      </c>
      <c r="J684" s="21" t="str">
        <f aca="false">IF(H684="","",H684*I684)</f>
        <v/>
      </c>
    </row>
    <row r="685" customFormat="false" ht="15" hidden="false" customHeight="false" outlineLevel="0" collapsed="false">
      <c r="B685" s="36"/>
      <c r="C685" s="30"/>
      <c r="D685" s="30"/>
      <c r="E685" s="30"/>
      <c r="F685" s="37"/>
      <c r="G685" s="32"/>
      <c r="H685" s="21" t="str">
        <f aca="false">IF(OR(F685="",G685=""),"",F685*G685)</f>
        <v/>
      </c>
      <c r="I685" s="35" t="str">
        <f aca="false">IF(C685="","",IFERROR(INDEX(Vendedores!$C$6:$C$25,MATCH(C685,Vendedores!$B$6:$B$25,0)),0))</f>
        <v/>
      </c>
      <c r="J685" s="21" t="str">
        <f aca="false">IF(H685="","",H685*I685)</f>
        <v/>
      </c>
    </row>
    <row r="686" customFormat="false" ht="15" hidden="false" customHeight="false" outlineLevel="0" collapsed="false">
      <c r="B686" s="33"/>
      <c r="C686" s="26"/>
      <c r="D686" s="26"/>
      <c r="E686" s="26"/>
      <c r="F686" s="34"/>
      <c r="G686" s="27"/>
      <c r="H686" s="21" t="str">
        <f aca="false">IF(OR(F686="",G686=""),"",F686*G686)</f>
        <v/>
      </c>
      <c r="I686" s="35" t="str">
        <f aca="false">IF(C686="","",IFERROR(INDEX(Vendedores!$C$6:$C$25,MATCH(C686,Vendedores!$B$6:$B$25,0)),0))</f>
        <v/>
      </c>
      <c r="J686" s="21" t="str">
        <f aca="false">IF(H686="","",H686*I686)</f>
        <v/>
      </c>
    </row>
    <row r="687" customFormat="false" ht="15" hidden="false" customHeight="false" outlineLevel="0" collapsed="false">
      <c r="B687" s="36"/>
      <c r="C687" s="30"/>
      <c r="D687" s="30"/>
      <c r="E687" s="30"/>
      <c r="F687" s="37"/>
      <c r="G687" s="32"/>
      <c r="H687" s="21" t="str">
        <f aca="false">IF(OR(F687="",G687=""),"",F687*G687)</f>
        <v/>
      </c>
      <c r="I687" s="35" t="str">
        <f aca="false">IF(C687="","",IFERROR(INDEX(Vendedores!$C$6:$C$25,MATCH(C687,Vendedores!$B$6:$B$25,0)),0))</f>
        <v/>
      </c>
      <c r="J687" s="21" t="str">
        <f aca="false">IF(H687="","",H687*I687)</f>
        <v/>
      </c>
    </row>
    <row r="688" customFormat="false" ht="15" hidden="false" customHeight="false" outlineLevel="0" collapsed="false">
      <c r="B688" s="33"/>
      <c r="C688" s="26"/>
      <c r="D688" s="26"/>
      <c r="E688" s="26"/>
      <c r="F688" s="34"/>
      <c r="G688" s="27"/>
      <c r="H688" s="21" t="str">
        <f aca="false">IF(OR(F688="",G688=""),"",F688*G688)</f>
        <v/>
      </c>
      <c r="I688" s="35" t="str">
        <f aca="false">IF(C688="","",IFERROR(INDEX(Vendedores!$C$6:$C$25,MATCH(C688,Vendedores!$B$6:$B$25,0)),0))</f>
        <v/>
      </c>
      <c r="J688" s="21" t="str">
        <f aca="false">IF(H688="","",H688*I688)</f>
        <v/>
      </c>
    </row>
    <row r="689" customFormat="false" ht="15" hidden="false" customHeight="false" outlineLevel="0" collapsed="false">
      <c r="B689" s="36"/>
      <c r="C689" s="30"/>
      <c r="D689" s="30"/>
      <c r="E689" s="30"/>
      <c r="F689" s="37"/>
      <c r="G689" s="32"/>
      <c r="H689" s="21" t="str">
        <f aca="false">IF(OR(F689="",G689=""),"",F689*G689)</f>
        <v/>
      </c>
      <c r="I689" s="35" t="str">
        <f aca="false">IF(C689="","",IFERROR(INDEX(Vendedores!$C$6:$C$25,MATCH(C689,Vendedores!$B$6:$B$25,0)),0))</f>
        <v/>
      </c>
      <c r="J689" s="21" t="str">
        <f aca="false">IF(H689="","",H689*I689)</f>
        <v/>
      </c>
    </row>
    <row r="690" customFormat="false" ht="15" hidden="false" customHeight="false" outlineLevel="0" collapsed="false">
      <c r="B690" s="33"/>
      <c r="C690" s="26"/>
      <c r="D690" s="26"/>
      <c r="E690" s="26"/>
      <c r="F690" s="34"/>
      <c r="G690" s="27"/>
      <c r="H690" s="21" t="str">
        <f aca="false">IF(OR(F690="",G690=""),"",F690*G690)</f>
        <v/>
      </c>
      <c r="I690" s="35" t="str">
        <f aca="false">IF(C690="","",IFERROR(INDEX(Vendedores!$C$6:$C$25,MATCH(C690,Vendedores!$B$6:$B$25,0)),0))</f>
        <v/>
      </c>
      <c r="J690" s="21" t="str">
        <f aca="false">IF(H690="","",H690*I690)</f>
        <v/>
      </c>
    </row>
    <row r="691" customFormat="false" ht="15" hidden="false" customHeight="false" outlineLevel="0" collapsed="false">
      <c r="B691" s="36"/>
      <c r="C691" s="30"/>
      <c r="D691" s="30"/>
      <c r="E691" s="30"/>
      <c r="F691" s="37"/>
      <c r="G691" s="32"/>
      <c r="H691" s="21" t="str">
        <f aca="false">IF(OR(F691="",G691=""),"",F691*G691)</f>
        <v/>
      </c>
      <c r="I691" s="35" t="str">
        <f aca="false">IF(C691="","",IFERROR(INDEX(Vendedores!$C$6:$C$25,MATCH(C691,Vendedores!$B$6:$B$25,0)),0))</f>
        <v/>
      </c>
      <c r="J691" s="21" t="str">
        <f aca="false">IF(H691="","",H691*I691)</f>
        <v/>
      </c>
    </row>
    <row r="692" customFormat="false" ht="15" hidden="false" customHeight="false" outlineLevel="0" collapsed="false">
      <c r="B692" s="33"/>
      <c r="C692" s="26"/>
      <c r="D692" s="26"/>
      <c r="E692" s="26"/>
      <c r="F692" s="34"/>
      <c r="G692" s="27"/>
      <c r="H692" s="21" t="str">
        <f aca="false">IF(OR(F692="",G692=""),"",F692*G692)</f>
        <v/>
      </c>
      <c r="I692" s="35" t="str">
        <f aca="false">IF(C692="","",IFERROR(INDEX(Vendedores!$C$6:$C$25,MATCH(C692,Vendedores!$B$6:$B$25,0)),0))</f>
        <v/>
      </c>
      <c r="J692" s="21" t="str">
        <f aca="false">IF(H692="","",H692*I692)</f>
        <v/>
      </c>
    </row>
    <row r="693" customFormat="false" ht="15" hidden="false" customHeight="false" outlineLevel="0" collapsed="false">
      <c r="B693" s="36"/>
      <c r="C693" s="30"/>
      <c r="D693" s="30"/>
      <c r="E693" s="30"/>
      <c r="F693" s="37"/>
      <c r="G693" s="32"/>
      <c r="H693" s="21" t="str">
        <f aca="false">IF(OR(F693="",G693=""),"",F693*G693)</f>
        <v/>
      </c>
      <c r="I693" s="35" t="str">
        <f aca="false">IF(C693="","",IFERROR(INDEX(Vendedores!$C$6:$C$25,MATCH(C693,Vendedores!$B$6:$B$25,0)),0))</f>
        <v/>
      </c>
      <c r="J693" s="21" t="str">
        <f aca="false">IF(H693="","",H693*I693)</f>
        <v/>
      </c>
    </row>
    <row r="694" customFormat="false" ht="15" hidden="false" customHeight="false" outlineLevel="0" collapsed="false">
      <c r="B694" s="33"/>
      <c r="C694" s="26"/>
      <c r="D694" s="26"/>
      <c r="E694" s="26"/>
      <c r="F694" s="34"/>
      <c r="G694" s="27"/>
      <c r="H694" s="21" t="str">
        <f aca="false">IF(OR(F694="",G694=""),"",F694*G694)</f>
        <v/>
      </c>
      <c r="I694" s="35" t="str">
        <f aca="false">IF(C694="","",IFERROR(INDEX(Vendedores!$C$6:$C$25,MATCH(C694,Vendedores!$B$6:$B$25,0)),0))</f>
        <v/>
      </c>
      <c r="J694" s="21" t="str">
        <f aca="false">IF(H694="","",H694*I694)</f>
        <v/>
      </c>
    </row>
    <row r="695" customFormat="false" ht="15" hidden="false" customHeight="false" outlineLevel="0" collapsed="false">
      <c r="B695" s="36"/>
      <c r="C695" s="30"/>
      <c r="D695" s="30"/>
      <c r="E695" s="30"/>
      <c r="F695" s="37"/>
      <c r="G695" s="32"/>
      <c r="H695" s="21" t="str">
        <f aca="false">IF(OR(F695="",G695=""),"",F695*G695)</f>
        <v/>
      </c>
      <c r="I695" s="35" t="str">
        <f aca="false">IF(C695="","",IFERROR(INDEX(Vendedores!$C$6:$C$25,MATCH(C695,Vendedores!$B$6:$B$25,0)),0))</f>
        <v/>
      </c>
      <c r="J695" s="21" t="str">
        <f aca="false">IF(H695="","",H695*I695)</f>
        <v/>
      </c>
    </row>
    <row r="696" customFormat="false" ht="15" hidden="false" customHeight="false" outlineLevel="0" collapsed="false">
      <c r="B696" s="33"/>
      <c r="C696" s="26"/>
      <c r="D696" s="26"/>
      <c r="E696" s="26"/>
      <c r="F696" s="34"/>
      <c r="G696" s="27"/>
      <c r="H696" s="21" t="str">
        <f aca="false">IF(OR(F696="",G696=""),"",F696*G696)</f>
        <v/>
      </c>
      <c r="I696" s="35" t="str">
        <f aca="false">IF(C696="","",IFERROR(INDEX(Vendedores!$C$6:$C$25,MATCH(C696,Vendedores!$B$6:$B$25,0)),0))</f>
        <v/>
      </c>
      <c r="J696" s="21" t="str">
        <f aca="false">IF(H696="","",H696*I696)</f>
        <v/>
      </c>
    </row>
    <row r="697" customFormat="false" ht="15" hidden="false" customHeight="false" outlineLevel="0" collapsed="false">
      <c r="B697" s="36"/>
      <c r="C697" s="30"/>
      <c r="D697" s="30"/>
      <c r="E697" s="30"/>
      <c r="F697" s="37"/>
      <c r="G697" s="32"/>
      <c r="H697" s="21" t="str">
        <f aca="false">IF(OR(F697="",G697=""),"",F697*G697)</f>
        <v/>
      </c>
      <c r="I697" s="35" t="str">
        <f aca="false">IF(C697="","",IFERROR(INDEX(Vendedores!$C$6:$C$25,MATCH(C697,Vendedores!$B$6:$B$25,0)),0))</f>
        <v/>
      </c>
      <c r="J697" s="21" t="str">
        <f aca="false">IF(H697="","",H697*I697)</f>
        <v/>
      </c>
    </row>
    <row r="698" customFormat="false" ht="15" hidden="false" customHeight="false" outlineLevel="0" collapsed="false">
      <c r="B698" s="33"/>
      <c r="C698" s="26"/>
      <c r="D698" s="26"/>
      <c r="E698" s="26"/>
      <c r="F698" s="34"/>
      <c r="G698" s="27"/>
      <c r="H698" s="21" t="str">
        <f aca="false">IF(OR(F698="",G698=""),"",F698*G698)</f>
        <v/>
      </c>
      <c r="I698" s="35" t="str">
        <f aca="false">IF(C698="","",IFERROR(INDEX(Vendedores!$C$6:$C$25,MATCH(C698,Vendedores!$B$6:$B$25,0)),0))</f>
        <v/>
      </c>
      <c r="J698" s="21" t="str">
        <f aca="false">IF(H698="","",H698*I698)</f>
        <v/>
      </c>
    </row>
    <row r="699" customFormat="false" ht="15" hidden="false" customHeight="false" outlineLevel="0" collapsed="false">
      <c r="B699" s="36"/>
      <c r="C699" s="30"/>
      <c r="D699" s="30"/>
      <c r="E699" s="30"/>
      <c r="F699" s="37"/>
      <c r="G699" s="32"/>
      <c r="H699" s="21" t="str">
        <f aca="false">IF(OR(F699="",G699=""),"",F699*G699)</f>
        <v/>
      </c>
      <c r="I699" s="35" t="str">
        <f aca="false">IF(C699="","",IFERROR(INDEX(Vendedores!$C$6:$C$25,MATCH(C699,Vendedores!$B$6:$B$25,0)),0))</f>
        <v/>
      </c>
      <c r="J699" s="21" t="str">
        <f aca="false">IF(H699="","",H699*I699)</f>
        <v/>
      </c>
    </row>
    <row r="700" customFormat="false" ht="15" hidden="false" customHeight="false" outlineLevel="0" collapsed="false">
      <c r="B700" s="33"/>
      <c r="C700" s="26"/>
      <c r="D700" s="26"/>
      <c r="E700" s="26"/>
      <c r="F700" s="34"/>
      <c r="G700" s="27"/>
      <c r="H700" s="21" t="str">
        <f aca="false">IF(OR(F700="",G700=""),"",F700*G700)</f>
        <v/>
      </c>
      <c r="I700" s="35" t="str">
        <f aca="false">IF(C700="","",IFERROR(INDEX(Vendedores!$C$6:$C$25,MATCH(C700,Vendedores!$B$6:$B$25,0)),0))</f>
        <v/>
      </c>
      <c r="J700" s="21" t="str">
        <f aca="false">IF(H700="","",H700*I700)</f>
        <v/>
      </c>
    </row>
    <row r="701" customFormat="false" ht="15" hidden="false" customHeight="false" outlineLevel="0" collapsed="false">
      <c r="B701" s="36"/>
      <c r="C701" s="30"/>
      <c r="D701" s="30"/>
      <c r="E701" s="30"/>
      <c r="F701" s="37"/>
      <c r="G701" s="32"/>
      <c r="H701" s="21" t="str">
        <f aca="false">IF(OR(F701="",G701=""),"",F701*G701)</f>
        <v/>
      </c>
      <c r="I701" s="35" t="str">
        <f aca="false">IF(C701="","",IFERROR(INDEX(Vendedores!$C$6:$C$25,MATCH(C701,Vendedores!$B$6:$B$25,0)),0))</f>
        <v/>
      </c>
      <c r="J701" s="21" t="str">
        <f aca="false">IF(H701="","",H701*I701)</f>
        <v/>
      </c>
    </row>
    <row r="702" customFormat="false" ht="15" hidden="false" customHeight="false" outlineLevel="0" collapsed="false">
      <c r="B702" s="33"/>
      <c r="C702" s="26"/>
      <c r="D702" s="26"/>
      <c r="E702" s="26"/>
      <c r="F702" s="34"/>
      <c r="G702" s="27"/>
      <c r="H702" s="21" t="str">
        <f aca="false">IF(OR(F702="",G702=""),"",F702*G702)</f>
        <v/>
      </c>
      <c r="I702" s="35" t="str">
        <f aca="false">IF(C702="","",IFERROR(INDEX(Vendedores!$C$6:$C$25,MATCH(C702,Vendedores!$B$6:$B$25,0)),0))</f>
        <v/>
      </c>
      <c r="J702" s="21" t="str">
        <f aca="false">IF(H702="","",H702*I702)</f>
        <v/>
      </c>
    </row>
    <row r="703" customFormat="false" ht="15" hidden="false" customHeight="false" outlineLevel="0" collapsed="false">
      <c r="B703" s="36"/>
      <c r="C703" s="30"/>
      <c r="D703" s="30"/>
      <c r="E703" s="30"/>
      <c r="F703" s="37"/>
      <c r="G703" s="32"/>
      <c r="H703" s="21" t="str">
        <f aca="false">IF(OR(F703="",G703=""),"",F703*G703)</f>
        <v/>
      </c>
      <c r="I703" s="35" t="str">
        <f aca="false">IF(C703="","",IFERROR(INDEX(Vendedores!$C$6:$C$25,MATCH(C703,Vendedores!$B$6:$B$25,0)),0))</f>
        <v/>
      </c>
      <c r="J703" s="21" t="str">
        <f aca="false">IF(H703="","",H703*I703)</f>
        <v/>
      </c>
    </row>
    <row r="704" customFormat="false" ht="15" hidden="false" customHeight="false" outlineLevel="0" collapsed="false">
      <c r="B704" s="33"/>
      <c r="C704" s="26"/>
      <c r="D704" s="26"/>
      <c r="E704" s="26"/>
      <c r="F704" s="34"/>
      <c r="G704" s="27"/>
      <c r="H704" s="21" t="str">
        <f aca="false">IF(OR(F704="",G704=""),"",F704*G704)</f>
        <v/>
      </c>
      <c r="I704" s="35" t="str">
        <f aca="false">IF(C704="","",IFERROR(INDEX(Vendedores!$C$6:$C$25,MATCH(C704,Vendedores!$B$6:$B$25,0)),0))</f>
        <v/>
      </c>
      <c r="J704" s="21" t="str">
        <f aca="false">IF(H704="","",H704*I704)</f>
        <v/>
      </c>
    </row>
    <row r="705" customFormat="false" ht="15" hidden="false" customHeight="false" outlineLevel="0" collapsed="false">
      <c r="B705" s="36"/>
      <c r="C705" s="30"/>
      <c r="D705" s="30"/>
      <c r="E705" s="30"/>
      <c r="F705" s="37"/>
      <c r="G705" s="32"/>
      <c r="H705" s="21" t="str">
        <f aca="false">IF(OR(F705="",G705=""),"",F705*G705)</f>
        <v/>
      </c>
      <c r="I705" s="35" t="str">
        <f aca="false">IF(C705="","",IFERROR(INDEX(Vendedores!$C$6:$C$25,MATCH(C705,Vendedores!$B$6:$B$25,0)),0))</f>
        <v/>
      </c>
      <c r="J705" s="21" t="str">
        <f aca="false">IF(H705="","",H705*I705)</f>
        <v/>
      </c>
    </row>
    <row r="706" customFormat="false" ht="15" hidden="false" customHeight="false" outlineLevel="0" collapsed="false">
      <c r="B706" s="33"/>
      <c r="C706" s="26"/>
      <c r="D706" s="26"/>
      <c r="E706" s="26"/>
      <c r="F706" s="34"/>
      <c r="G706" s="27"/>
      <c r="H706" s="21" t="str">
        <f aca="false">IF(OR(F706="",G706=""),"",F706*G706)</f>
        <v/>
      </c>
      <c r="I706" s="35" t="str">
        <f aca="false">IF(C706="","",IFERROR(INDEX(Vendedores!$C$6:$C$25,MATCH(C706,Vendedores!$B$6:$B$25,0)),0))</f>
        <v/>
      </c>
      <c r="J706" s="21" t="str">
        <f aca="false">IF(H706="","",H706*I706)</f>
        <v/>
      </c>
    </row>
    <row r="707" customFormat="false" ht="15" hidden="false" customHeight="false" outlineLevel="0" collapsed="false">
      <c r="B707" s="36"/>
      <c r="C707" s="30"/>
      <c r="D707" s="30"/>
      <c r="E707" s="30"/>
      <c r="F707" s="37"/>
      <c r="G707" s="32"/>
      <c r="H707" s="21" t="str">
        <f aca="false">IF(OR(F707="",G707=""),"",F707*G707)</f>
        <v/>
      </c>
      <c r="I707" s="35" t="str">
        <f aca="false">IF(C707="","",IFERROR(INDEX(Vendedores!$C$6:$C$25,MATCH(C707,Vendedores!$B$6:$B$25,0)),0))</f>
        <v/>
      </c>
      <c r="J707" s="21" t="str">
        <f aca="false">IF(H707="","",H707*I707)</f>
        <v/>
      </c>
    </row>
    <row r="708" customFormat="false" ht="15" hidden="false" customHeight="false" outlineLevel="0" collapsed="false">
      <c r="B708" s="33"/>
      <c r="C708" s="26"/>
      <c r="D708" s="26"/>
      <c r="E708" s="26"/>
      <c r="F708" s="34"/>
      <c r="G708" s="27"/>
      <c r="H708" s="21" t="str">
        <f aca="false">IF(OR(F708="",G708=""),"",F708*G708)</f>
        <v/>
      </c>
      <c r="I708" s="35" t="str">
        <f aca="false">IF(C708="","",IFERROR(INDEX(Vendedores!$C$6:$C$25,MATCH(C708,Vendedores!$B$6:$B$25,0)),0))</f>
        <v/>
      </c>
      <c r="J708" s="21" t="str">
        <f aca="false">IF(H708="","",H708*I708)</f>
        <v/>
      </c>
    </row>
    <row r="709" customFormat="false" ht="15" hidden="false" customHeight="false" outlineLevel="0" collapsed="false">
      <c r="B709" s="36"/>
      <c r="C709" s="30"/>
      <c r="D709" s="30"/>
      <c r="E709" s="30"/>
      <c r="F709" s="37"/>
      <c r="G709" s="32"/>
      <c r="H709" s="21" t="str">
        <f aca="false">IF(OR(F709="",G709=""),"",F709*G709)</f>
        <v/>
      </c>
      <c r="I709" s="35" t="str">
        <f aca="false">IF(C709="","",IFERROR(INDEX(Vendedores!$C$6:$C$25,MATCH(C709,Vendedores!$B$6:$B$25,0)),0))</f>
        <v/>
      </c>
      <c r="J709" s="21" t="str">
        <f aca="false">IF(H709="","",H709*I709)</f>
        <v/>
      </c>
    </row>
    <row r="710" customFormat="false" ht="15" hidden="false" customHeight="false" outlineLevel="0" collapsed="false">
      <c r="B710" s="33"/>
      <c r="C710" s="26"/>
      <c r="D710" s="26"/>
      <c r="E710" s="26"/>
      <c r="F710" s="34"/>
      <c r="G710" s="27"/>
      <c r="H710" s="21" t="str">
        <f aca="false">IF(OR(F710="",G710=""),"",F710*G710)</f>
        <v/>
      </c>
      <c r="I710" s="35" t="str">
        <f aca="false">IF(C710="","",IFERROR(INDEX(Vendedores!$C$6:$C$25,MATCH(C710,Vendedores!$B$6:$B$25,0)),0))</f>
        <v/>
      </c>
      <c r="J710" s="21" t="str">
        <f aca="false">IF(H710="","",H710*I710)</f>
        <v/>
      </c>
    </row>
    <row r="711" customFormat="false" ht="15" hidden="false" customHeight="false" outlineLevel="0" collapsed="false">
      <c r="B711" s="36"/>
      <c r="C711" s="30"/>
      <c r="D711" s="30"/>
      <c r="E711" s="30"/>
      <c r="F711" s="37"/>
      <c r="G711" s="32"/>
      <c r="H711" s="21" t="str">
        <f aca="false">IF(OR(F711="",G711=""),"",F711*G711)</f>
        <v/>
      </c>
      <c r="I711" s="35" t="str">
        <f aca="false">IF(C711="","",IFERROR(INDEX(Vendedores!$C$6:$C$25,MATCH(C711,Vendedores!$B$6:$B$25,0)),0))</f>
        <v/>
      </c>
      <c r="J711" s="21" t="str">
        <f aca="false">IF(H711="","",H711*I711)</f>
        <v/>
      </c>
    </row>
    <row r="712" customFormat="false" ht="15" hidden="false" customHeight="false" outlineLevel="0" collapsed="false">
      <c r="B712" s="33"/>
      <c r="C712" s="26"/>
      <c r="D712" s="26"/>
      <c r="E712" s="26"/>
      <c r="F712" s="34"/>
      <c r="G712" s="27"/>
      <c r="H712" s="21" t="str">
        <f aca="false">IF(OR(F712="",G712=""),"",F712*G712)</f>
        <v/>
      </c>
      <c r="I712" s="35" t="str">
        <f aca="false">IF(C712="","",IFERROR(INDEX(Vendedores!$C$6:$C$25,MATCH(C712,Vendedores!$B$6:$B$25,0)),0))</f>
        <v/>
      </c>
      <c r="J712" s="21" t="str">
        <f aca="false">IF(H712="","",H712*I712)</f>
        <v/>
      </c>
    </row>
    <row r="713" customFormat="false" ht="15" hidden="false" customHeight="false" outlineLevel="0" collapsed="false">
      <c r="B713" s="36"/>
      <c r="C713" s="30"/>
      <c r="D713" s="30"/>
      <c r="E713" s="30"/>
      <c r="F713" s="37"/>
      <c r="G713" s="32"/>
      <c r="H713" s="21" t="str">
        <f aca="false">IF(OR(F713="",G713=""),"",F713*G713)</f>
        <v/>
      </c>
      <c r="I713" s="35" t="str">
        <f aca="false">IF(C713="","",IFERROR(INDEX(Vendedores!$C$6:$C$25,MATCH(C713,Vendedores!$B$6:$B$25,0)),0))</f>
        <v/>
      </c>
      <c r="J713" s="21" t="str">
        <f aca="false">IF(H713="","",H713*I713)</f>
        <v/>
      </c>
    </row>
    <row r="714" customFormat="false" ht="15" hidden="false" customHeight="false" outlineLevel="0" collapsed="false">
      <c r="B714" s="33"/>
      <c r="C714" s="26"/>
      <c r="D714" s="26"/>
      <c r="E714" s="26"/>
      <c r="F714" s="34"/>
      <c r="G714" s="27"/>
      <c r="H714" s="21" t="str">
        <f aca="false">IF(OR(F714="",G714=""),"",F714*G714)</f>
        <v/>
      </c>
      <c r="I714" s="35" t="str">
        <f aca="false">IF(C714="","",IFERROR(INDEX(Vendedores!$C$6:$C$25,MATCH(C714,Vendedores!$B$6:$B$25,0)),0))</f>
        <v/>
      </c>
      <c r="J714" s="21" t="str">
        <f aca="false">IF(H714="","",H714*I714)</f>
        <v/>
      </c>
    </row>
    <row r="715" customFormat="false" ht="15" hidden="false" customHeight="false" outlineLevel="0" collapsed="false">
      <c r="B715" s="36"/>
      <c r="C715" s="30"/>
      <c r="D715" s="30"/>
      <c r="E715" s="30"/>
      <c r="F715" s="37"/>
      <c r="G715" s="32"/>
      <c r="H715" s="21" t="str">
        <f aca="false">IF(OR(F715="",G715=""),"",F715*G715)</f>
        <v/>
      </c>
      <c r="I715" s="35" t="str">
        <f aca="false">IF(C715="","",IFERROR(INDEX(Vendedores!$C$6:$C$25,MATCH(C715,Vendedores!$B$6:$B$25,0)),0))</f>
        <v/>
      </c>
      <c r="J715" s="21" t="str">
        <f aca="false">IF(H715="","",H715*I715)</f>
        <v/>
      </c>
    </row>
    <row r="716" customFormat="false" ht="15" hidden="false" customHeight="false" outlineLevel="0" collapsed="false">
      <c r="B716" s="33"/>
      <c r="C716" s="26"/>
      <c r="D716" s="26"/>
      <c r="E716" s="26"/>
      <c r="F716" s="34"/>
      <c r="G716" s="27"/>
      <c r="H716" s="21" t="str">
        <f aca="false">IF(OR(F716="",G716=""),"",F716*G716)</f>
        <v/>
      </c>
      <c r="I716" s="35" t="str">
        <f aca="false">IF(C716="","",IFERROR(INDEX(Vendedores!$C$6:$C$25,MATCH(C716,Vendedores!$B$6:$B$25,0)),0))</f>
        <v/>
      </c>
      <c r="J716" s="21" t="str">
        <f aca="false">IF(H716="","",H716*I716)</f>
        <v/>
      </c>
    </row>
    <row r="717" customFormat="false" ht="15" hidden="false" customHeight="false" outlineLevel="0" collapsed="false">
      <c r="B717" s="36"/>
      <c r="C717" s="30"/>
      <c r="D717" s="30"/>
      <c r="E717" s="30"/>
      <c r="F717" s="37"/>
      <c r="G717" s="32"/>
      <c r="H717" s="21" t="str">
        <f aca="false">IF(OR(F717="",G717=""),"",F717*G717)</f>
        <v/>
      </c>
      <c r="I717" s="35" t="str">
        <f aca="false">IF(C717="","",IFERROR(INDEX(Vendedores!$C$6:$C$25,MATCH(C717,Vendedores!$B$6:$B$25,0)),0))</f>
        <v/>
      </c>
      <c r="J717" s="21" t="str">
        <f aca="false">IF(H717="","",H717*I717)</f>
        <v/>
      </c>
    </row>
    <row r="718" customFormat="false" ht="15" hidden="false" customHeight="false" outlineLevel="0" collapsed="false">
      <c r="B718" s="33"/>
      <c r="C718" s="26"/>
      <c r="D718" s="26"/>
      <c r="E718" s="26"/>
      <c r="F718" s="34"/>
      <c r="G718" s="27"/>
      <c r="H718" s="21" t="str">
        <f aca="false">IF(OR(F718="",G718=""),"",F718*G718)</f>
        <v/>
      </c>
      <c r="I718" s="35" t="str">
        <f aca="false">IF(C718="","",IFERROR(INDEX(Vendedores!$C$6:$C$25,MATCH(C718,Vendedores!$B$6:$B$25,0)),0))</f>
        <v/>
      </c>
      <c r="J718" s="21" t="str">
        <f aca="false">IF(H718="","",H718*I718)</f>
        <v/>
      </c>
    </row>
    <row r="719" customFormat="false" ht="15" hidden="false" customHeight="false" outlineLevel="0" collapsed="false">
      <c r="B719" s="36"/>
      <c r="C719" s="30"/>
      <c r="D719" s="30"/>
      <c r="E719" s="30"/>
      <c r="F719" s="37"/>
      <c r="G719" s="32"/>
      <c r="H719" s="21" t="str">
        <f aca="false">IF(OR(F719="",G719=""),"",F719*G719)</f>
        <v/>
      </c>
      <c r="I719" s="35" t="str">
        <f aca="false">IF(C719="","",IFERROR(INDEX(Vendedores!$C$6:$C$25,MATCH(C719,Vendedores!$B$6:$B$25,0)),0))</f>
        <v/>
      </c>
      <c r="J719" s="21" t="str">
        <f aca="false">IF(H719="","",H719*I719)</f>
        <v/>
      </c>
    </row>
    <row r="720" customFormat="false" ht="15" hidden="false" customHeight="false" outlineLevel="0" collapsed="false">
      <c r="B720" s="33"/>
      <c r="C720" s="26"/>
      <c r="D720" s="26"/>
      <c r="E720" s="26"/>
      <c r="F720" s="34"/>
      <c r="G720" s="27"/>
      <c r="H720" s="21" t="str">
        <f aca="false">IF(OR(F720="",G720=""),"",F720*G720)</f>
        <v/>
      </c>
      <c r="I720" s="35" t="str">
        <f aca="false">IF(C720="","",IFERROR(INDEX(Vendedores!$C$6:$C$25,MATCH(C720,Vendedores!$B$6:$B$25,0)),0))</f>
        <v/>
      </c>
      <c r="J720" s="21" t="str">
        <f aca="false">IF(H720="","",H720*I720)</f>
        <v/>
      </c>
    </row>
    <row r="721" customFormat="false" ht="15" hidden="false" customHeight="false" outlineLevel="0" collapsed="false">
      <c r="B721" s="36"/>
      <c r="C721" s="30"/>
      <c r="D721" s="30"/>
      <c r="E721" s="30"/>
      <c r="F721" s="37"/>
      <c r="G721" s="32"/>
      <c r="H721" s="21" t="str">
        <f aca="false">IF(OR(F721="",G721=""),"",F721*G721)</f>
        <v/>
      </c>
      <c r="I721" s="35" t="str">
        <f aca="false">IF(C721="","",IFERROR(INDEX(Vendedores!$C$6:$C$25,MATCH(C721,Vendedores!$B$6:$B$25,0)),0))</f>
        <v/>
      </c>
      <c r="J721" s="21" t="str">
        <f aca="false">IF(H721="","",H721*I721)</f>
        <v/>
      </c>
    </row>
    <row r="722" customFormat="false" ht="15" hidden="false" customHeight="false" outlineLevel="0" collapsed="false">
      <c r="B722" s="33"/>
      <c r="C722" s="26"/>
      <c r="D722" s="26"/>
      <c r="E722" s="26"/>
      <c r="F722" s="34"/>
      <c r="G722" s="27"/>
      <c r="H722" s="21" t="str">
        <f aca="false">IF(OR(F722="",G722=""),"",F722*G722)</f>
        <v/>
      </c>
      <c r="I722" s="35" t="str">
        <f aca="false">IF(C722="","",IFERROR(INDEX(Vendedores!$C$6:$C$25,MATCH(C722,Vendedores!$B$6:$B$25,0)),0))</f>
        <v/>
      </c>
      <c r="J722" s="21" t="str">
        <f aca="false">IF(H722="","",H722*I722)</f>
        <v/>
      </c>
    </row>
    <row r="723" customFormat="false" ht="15" hidden="false" customHeight="false" outlineLevel="0" collapsed="false">
      <c r="B723" s="36"/>
      <c r="C723" s="30"/>
      <c r="D723" s="30"/>
      <c r="E723" s="30"/>
      <c r="F723" s="37"/>
      <c r="G723" s="32"/>
      <c r="H723" s="21" t="str">
        <f aca="false">IF(OR(F723="",G723=""),"",F723*G723)</f>
        <v/>
      </c>
      <c r="I723" s="35" t="str">
        <f aca="false">IF(C723="","",IFERROR(INDEX(Vendedores!$C$6:$C$25,MATCH(C723,Vendedores!$B$6:$B$25,0)),0))</f>
        <v/>
      </c>
      <c r="J723" s="21" t="str">
        <f aca="false">IF(H723="","",H723*I723)</f>
        <v/>
      </c>
    </row>
    <row r="724" customFormat="false" ht="15" hidden="false" customHeight="false" outlineLevel="0" collapsed="false">
      <c r="B724" s="33"/>
      <c r="C724" s="26"/>
      <c r="D724" s="26"/>
      <c r="E724" s="26"/>
      <c r="F724" s="34"/>
      <c r="G724" s="27"/>
      <c r="H724" s="21" t="str">
        <f aca="false">IF(OR(F724="",G724=""),"",F724*G724)</f>
        <v/>
      </c>
      <c r="I724" s="35" t="str">
        <f aca="false">IF(C724="","",IFERROR(INDEX(Vendedores!$C$6:$C$25,MATCH(C724,Vendedores!$B$6:$B$25,0)),0))</f>
        <v/>
      </c>
      <c r="J724" s="21" t="str">
        <f aca="false">IF(H724="","",H724*I724)</f>
        <v/>
      </c>
    </row>
    <row r="725" customFormat="false" ht="15" hidden="false" customHeight="false" outlineLevel="0" collapsed="false">
      <c r="B725" s="36"/>
      <c r="C725" s="30"/>
      <c r="D725" s="30"/>
      <c r="E725" s="30"/>
      <c r="F725" s="37"/>
      <c r="G725" s="32"/>
      <c r="H725" s="21" t="str">
        <f aca="false">IF(OR(F725="",G725=""),"",F725*G725)</f>
        <v/>
      </c>
      <c r="I725" s="35" t="str">
        <f aca="false">IF(C725="","",IFERROR(INDEX(Vendedores!$C$6:$C$25,MATCH(C725,Vendedores!$B$6:$B$25,0)),0))</f>
        <v/>
      </c>
      <c r="J725" s="21" t="str">
        <f aca="false">IF(H725="","",H725*I725)</f>
        <v/>
      </c>
    </row>
    <row r="726" customFormat="false" ht="15" hidden="false" customHeight="false" outlineLevel="0" collapsed="false">
      <c r="B726" s="33"/>
      <c r="C726" s="26"/>
      <c r="D726" s="26"/>
      <c r="E726" s="26"/>
      <c r="F726" s="34"/>
      <c r="G726" s="27"/>
      <c r="H726" s="21" t="str">
        <f aca="false">IF(OR(F726="",G726=""),"",F726*G726)</f>
        <v/>
      </c>
      <c r="I726" s="35" t="str">
        <f aca="false">IF(C726="","",IFERROR(INDEX(Vendedores!$C$6:$C$25,MATCH(C726,Vendedores!$B$6:$B$25,0)),0))</f>
        <v/>
      </c>
      <c r="J726" s="21" t="str">
        <f aca="false">IF(H726="","",H726*I726)</f>
        <v/>
      </c>
    </row>
    <row r="727" customFormat="false" ht="15" hidden="false" customHeight="false" outlineLevel="0" collapsed="false">
      <c r="B727" s="36"/>
      <c r="C727" s="30"/>
      <c r="D727" s="30"/>
      <c r="E727" s="30"/>
      <c r="F727" s="37"/>
      <c r="G727" s="32"/>
      <c r="H727" s="21" t="str">
        <f aca="false">IF(OR(F727="",G727=""),"",F727*G727)</f>
        <v/>
      </c>
      <c r="I727" s="35" t="str">
        <f aca="false">IF(C727="","",IFERROR(INDEX(Vendedores!$C$6:$C$25,MATCH(C727,Vendedores!$B$6:$B$25,0)),0))</f>
        <v/>
      </c>
      <c r="J727" s="21" t="str">
        <f aca="false">IF(H727="","",H727*I727)</f>
        <v/>
      </c>
    </row>
    <row r="728" customFormat="false" ht="15" hidden="false" customHeight="false" outlineLevel="0" collapsed="false">
      <c r="B728" s="33"/>
      <c r="C728" s="26"/>
      <c r="D728" s="26"/>
      <c r="E728" s="26"/>
      <c r="F728" s="34"/>
      <c r="G728" s="27"/>
      <c r="H728" s="21" t="str">
        <f aca="false">IF(OR(F728="",G728=""),"",F728*G728)</f>
        <v/>
      </c>
      <c r="I728" s="35" t="str">
        <f aca="false">IF(C728="","",IFERROR(INDEX(Vendedores!$C$6:$C$25,MATCH(C728,Vendedores!$B$6:$B$25,0)),0))</f>
        <v/>
      </c>
      <c r="J728" s="21" t="str">
        <f aca="false">IF(H728="","",H728*I728)</f>
        <v/>
      </c>
    </row>
    <row r="729" customFormat="false" ht="15" hidden="false" customHeight="false" outlineLevel="0" collapsed="false">
      <c r="B729" s="36"/>
      <c r="C729" s="30"/>
      <c r="D729" s="30"/>
      <c r="E729" s="30"/>
      <c r="F729" s="37"/>
      <c r="G729" s="32"/>
      <c r="H729" s="21" t="str">
        <f aca="false">IF(OR(F729="",G729=""),"",F729*G729)</f>
        <v/>
      </c>
      <c r="I729" s="35" t="str">
        <f aca="false">IF(C729="","",IFERROR(INDEX(Vendedores!$C$6:$C$25,MATCH(C729,Vendedores!$B$6:$B$25,0)),0))</f>
        <v/>
      </c>
      <c r="J729" s="21" t="str">
        <f aca="false">IF(H729="","",H729*I729)</f>
        <v/>
      </c>
    </row>
    <row r="730" customFormat="false" ht="15" hidden="false" customHeight="false" outlineLevel="0" collapsed="false">
      <c r="B730" s="33"/>
      <c r="C730" s="26"/>
      <c r="D730" s="26"/>
      <c r="E730" s="26"/>
      <c r="F730" s="34"/>
      <c r="G730" s="27"/>
      <c r="H730" s="21" t="str">
        <f aca="false">IF(OR(F730="",G730=""),"",F730*G730)</f>
        <v/>
      </c>
      <c r="I730" s="35" t="str">
        <f aca="false">IF(C730="","",IFERROR(INDEX(Vendedores!$C$6:$C$25,MATCH(C730,Vendedores!$B$6:$B$25,0)),0))</f>
        <v/>
      </c>
      <c r="J730" s="21" t="str">
        <f aca="false">IF(H730="","",H730*I730)</f>
        <v/>
      </c>
    </row>
    <row r="731" customFormat="false" ht="15" hidden="false" customHeight="false" outlineLevel="0" collapsed="false">
      <c r="B731" s="36"/>
      <c r="C731" s="30"/>
      <c r="D731" s="30"/>
      <c r="E731" s="30"/>
      <c r="F731" s="37"/>
      <c r="G731" s="32"/>
      <c r="H731" s="21" t="str">
        <f aca="false">IF(OR(F731="",G731=""),"",F731*G731)</f>
        <v/>
      </c>
      <c r="I731" s="35" t="str">
        <f aca="false">IF(C731="","",IFERROR(INDEX(Vendedores!$C$6:$C$25,MATCH(C731,Vendedores!$B$6:$B$25,0)),0))</f>
        <v/>
      </c>
      <c r="J731" s="21" t="str">
        <f aca="false">IF(H731="","",H731*I731)</f>
        <v/>
      </c>
    </row>
    <row r="732" customFormat="false" ht="15" hidden="false" customHeight="false" outlineLevel="0" collapsed="false">
      <c r="B732" s="33"/>
      <c r="C732" s="26"/>
      <c r="D732" s="26"/>
      <c r="E732" s="26"/>
      <c r="F732" s="34"/>
      <c r="G732" s="27"/>
      <c r="H732" s="21" t="str">
        <f aca="false">IF(OR(F732="",G732=""),"",F732*G732)</f>
        <v/>
      </c>
      <c r="I732" s="35" t="str">
        <f aca="false">IF(C732="","",IFERROR(INDEX(Vendedores!$C$6:$C$25,MATCH(C732,Vendedores!$B$6:$B$25,0)),0))</f>
        <v/>
      </c>
      <c r="J732" s="21" t="str">
        <f aca="false">IF(H732="","",H732*I732)</f>
        <v/>
      </c>
    </row>
    <row r="733" customFormat="false" ht="15" hidden="false" customHeight="false" outlineLevel="0" collapsed="false">
      <c r="B733" s="36"/>
      <c r="C733" s="30"/>
      <c r="D733" s="30"/>
      <c r="E733" s="30"/>
      <c r="F733" s="37"/>
      <c r="G733" s="32"/>
      <c r="H733" s="21" t="str">
        <f aca="false">IF(OR(F733="",G733=""),"",F733*G733)</f>
        <v/>
      </c>
      <c r="I733" s="35" t="str">
        <f aca="false">IF(C733="","",IFERROR(INDEX(Vendedores!$C$6:$C$25,MATCH(C733,Vendedores!$B$6:$B$25,0)),0))</f>
        <v/>
      </c>
      <c r="J733" s="21" t="str">
        <f aca="false">IF(H733="","",H733*I733)</f>
        <v/>
      </c>
    </row>
    <row r="734" customFormat="false" ht="15" hidden="false" customHeight="false" outlineLevel="0" collapsed="false">
      <c r="B734" s="33"/>
      <c r="C734" s="26"/>
      <c r="D734" s="26"/>
      <c r="E734" s="26"/>
      <c r="F734" s="34"/>
      <c r="G734" s="27"/>
      <c r="H734" s="21" t="str">
        <f aca="false">IF(OR(F734="",G734=""),"",F734*G734)</f>
        <v/>
      </c>
      <c r="I734" s="35" t="str">
        <f aca="false">IF(C734="","",IFERROR(INDEX(Vendedores!$C$6:$C$25,MATCH(C734,Vendedores!$B$6:$B$25,0)),0))</f>
        <v/>
      </c>
      <c r="J734" s="21" t="str">
        <f aca="false">IF(H734="","",H734*I734)</f>
        <v/>
      </c>
    </row>
    <row r="735" customFormat="false" ht="15" hidden="false" customHeight="false" outlineLevel="0" collapsed="false">
      <c r="B735" s="36"/>
      <c r="C735" s="30"/>
      <c r="D735" s="30"/>
      <c r="E735" s="30"/>
      <c r="F735" s="37"/>
      <c r="G735" s="32"/>
      <c r="H735" s="21" t="str">
        <f aca="false">IF(OR(F735="",G735=""),"",F735*G735)</f>
        <v/>
      </c>
      <c r="I735" s="35" t="str">
        <f aca="false">IF(C735="","",IFERROR(INDEX(Vendedores!$C$6:$C$25,MATCH(C735,Vendedores!$B$6:$B$25,0)),0))</f>
        <v/>
      </c>
      <c r="J735" s="21" t="str">
        <f aca="false">IF(H735="","",H735*I735)</f>
        <v/>
      </c>
    </row>
    <row r="736" customFormat="false" ht="15" hidden="false" customHeight="false" outlineLevel="0" collapsed="false">
      <c r="B736" s="33"/>
      <c r="C736" s="26"/>
      <c r="D736" s="26"/>
      <c r="E736" s="26"/>
      <c r="F736" s="34"/>
      <c r="G736" s="27"/>
      <c r="H736" s="21" t="str">
        <f aca="false">IF(OR(F736="",G736=""),"",F736*G736)</f>
        <v/>
      </c>
      <c r="I736" s="35" t="str">
        <f aca="false">IF(C736="","",IFERROR(INDEX(Vendedores!$C$6:$C$25,MATCH(C736,Vendedores!$B$6:$B$25,0)),0))</f>
        <v/>
      </c>
      <c r="J736" s="21" t="str">
        <f aca="false">IF(H736="","",H736*I736)</f>
        <v/>
      </c>
    </row>
    <row r="737" customFormat="false" ht="15" hidden="false" customHeight="false" outlineLevel="0" collapsed="false">
      <c r="B737" s="36"/>
      <c r="C737" s="30"/>
      <c r="D737" s="30"/>
      <c r="E737" s="30"/>
      <c r="F737" s="37"/>
      <c r="G737" s="32"/>
      <c r="H737" s="21" t="str">
        <f aca="false">IF(OR(F737="",G737=""),"",F737*G737)</f>
        <v/>
      </c>
      <c r="I737" s="35" t="str">
        <f aca="false">IF(C737="","",IFERROR(INDEX(Vendedores!$C$6:$C$25,MATCH(C737,Vendedores!$B$6:$B$25,0)),0))</f>
        <v/>
      </c>
      <c r="J737" s="21" t="str">
        <f aca="false">IF(H737="","",H737*I737)</f>
        <v/>
      </c>
    </row>
    <row r="738" customFormat="false" ht="15" hidden="false" customHeight="false" outlineLevel="0" collapsed="false">
      <c r="B738" s="33"/>
      <c r="C738" s="26"/>
      <c r="D738" s="26"/>
      <c r="E738" s="26"/>
      <c r="F738" s="34"/>
      <c r="G738" s="27"/>
      <c r="H738" s="21" t="str">
        <f aca="false">IF(OR(F738="",G738=""),"",F738*G738)</f>
        <v/>
      </c>
      <c r="I738" s="35" t="str">
        <f aca="false">IF(C738="","",IFERROR(INDEX(Vendedores!$C$6:$C$25,MATCH(C738,Vendedores!$B$6:$B$25,0)),0))</f>
        <v/>
      </c>
      <c r="J738" s="21" t="str">
        <f aca="false">IF(H738="","",H738*I738)</f>
        <v/>
      </c>
    </row>
    <row r="739" customFormat="false" ht="15" hidden="false" customHeight="false" outlineLevel="0" collapsed="false">
      <c r="B739" s="36"/>
      <c r="C739" s="30"/>
      <c r="D739" s="30"/>
      <c r="E739" s="30"/>
      <c r="F739" s="37"/>
      <c r="G739" s="32"/>
      <c r="H739" s="21" t="str">
        <f aca="false">IF(OR(F739="",G739=""),"",F739*G739)</f>
        <v/>
      </c>
      <c r="I739" s="35" t="str">
        <f aca="false">IF(C739="","",IFERROR(INDEX(Vendedores!$C$6:$C$25,MATCH(C739,Vendedores!$B$6:$B$25,0)),0))</f>
        <v/>
      </c>
      <c r="J739" s="21" t="str">
        <f aca="false">IF(H739="","",H739*I739)</f>
        <v/>
      </c>
    </row>
    <row r="740" customFormat="false" ht="15" hidden="false" customHeight="false" outlineLevel="0" collapsed="false">
      <c r="B740" s="33"/>
      <c r="C740" s="26"/>
      <c r="D740" s="26"/>
      <c r="E740" s="26"/>
      <c r="F740" s="34"/>
      <c r="G740" s="27"/>
      <c r="H740" s="21" t="str">
        <f aca="false">IF(OR(F740="",G740=""),"",F740*G740)</f>
        <v/>
      </c>
      <c r="I740" s="35" t="str">
        <f aca="false">IF(C740="","",IFERROR(INDEX(Vendedores!$C$6:$C$25,MATCH(C740,Vendedores!$B$6:$B$25,0)),0))</f>
        <v/>
      </c>
      <c r="J740" s="21" t="str">
        <f aca="false">IF(H740="","",H740*I740)</f>
        <v/>
      </c>
    </row>
    <row r="741" customFormat="false" ht="15" hidden="false" customHeight="false" outlineLevel="0" collapsed="false">
      <c r="B741" s="36"/>
      <c r="C741" s="30"/>
      <c r="D741" s="30"/>
      <c r="E741" s="30"/>
      <c r="F741" s="37"/>
      <c r="G741" s="32"/>
      <c r="H741" s="21" t="str">
        <f aca="false">IF(OR(F741="",G741=""),"",F741*G741)</f>
        <v/>
      </c>
      <c r="I741" s="35" t="str">
        <f aca="false">IF(C741="","",IFERROR(INDEX(Vendedores!$C$6:$C$25,MATCH(C741,Vendedores!$B$6:$B$25,0)),0))</f>
        <v/>
      </c>
      <c r="J741" s="21" t="str">
        <f aca="false">IF(H741="","",H741*I741)</f>
        <v/>
      </c>
    </row>
    <row r="742" customFormat="false" ht="15" hidden="false" customHeight="false" outlineLevel="0" collapsed="false">
      <c r="B742" s="33"/>
      <c r="C742" s="26"/>
      <c r="D742" s="26"/>
      <c r="E742" s="26"/>
      <c r="F742" s="34"/>
      <c r="G742" s="27"/>
      <c r="H742" s="21" t="str">
        <f aca="false">IF(OR(F742="",G742=""),"",F742*G742)</f>
        <v/>
      </c>
      <c r="I742" s="35" t="str">
        <f aca="false">IF(C742="","",IFERROR(INDEX(Vendedores!$C$6:$C$25,MATCH(C742,Vendedores!$B$6:$B$25,0)),0))</f>
        <v/>
      </c>
      <c r="J742" s="21" t="str">
        <f aca="false">IF(H742="","",H742*I742)</f>
        <v/>
      </c>
    </row>
    <row r="743" customFormat="false" ht="15" hidden="false" customHeight="false" outlineLevel="0" collapsed="false">
      <c r="B743" s="36"/>
      <c r="C743" s="30"/>
      <c r="D743" s="30"/>
      <c r="E743" s="30"/>
      <c r="F743" s="37"/>
      <c r="G743" s="32"/>
      <c r="H743" s="21" t="str">
        <f aca="false">IF(OR(F743="",G743=""),"",F743*G743)</f>
        <v/>
      </c>
      <c r="I743" s="35" t="str">
        <f aca="false">IF(C743="","",IFERROR(INDEX(Vendedores!$C$6:$C$25,MATCH(C743,Vendedores!$B$6:$B$25,0)),0))</f>
        <v/>
      </c>
      <c r="J743" s="21" t="str">
        <f aca="false">IF(H743="","",H743*I743)</f>
        <v/>
      </c>
    </row>
    <row r="744" customFormat="false" ht="15" hidden="false" customHeight="false" outlineLevel="0" collapsed="false">
      <c r="B744" s="33"/>
      <c r="C744" s="26"/>
      <c r="D744" s="26"/>
      <c r="E744" s="26"/>
      <c r="F744" s="34"/>
      <c r="G744" s="27"/>
      <c r="H744" s="21" t="str">
        <f aca="false">IF(OR(F744="",G744=""),"",F744*G744)</f>
        <v/>
      </c>
      <c r="I744" s="35" t="str">
        <f aca="false">IF(C744="","",IFERROR(INDEX(Vendedores!$C$6:$C$25,MATCH(C744,Vendedores!$B$6:$B$25,0)),0))</f>
        <v/>
      </c>
      <c r="J744" s="21" t="str">
        <f aca="false">IF(H744="","",H744*I744)</f>
        <v/>
      </c>
    </row>
    <row r="745" customFormat="false" ht="15" hidden="false" customHeight="false" outlineLevel="0" collapsed="false">
      <c r="B745" s="36"/>
      <c r="C745" s="30"/>
      <c r="D745" s="30"/>
      <c r="E745" s="30"/>
      <c r="F745" s="37"/>
      <c r="G745" s="32"/>
      <c r="H745" s="21" t="str">
        <f aca="false">IF(OR(F745="",G745=""),"",F745*G745)</f>
        <v/>
      </c>
      <c r="I745" s="35" t="str">
        <f aca="false">IF(C745="","",IFERROR(INDEX(Vendedores!$C$6:$C$25,MATCH(C745,Vendedores!$B$6:$B$25,0)),0))</f>
        <v/>
      </c>
      <c r="J745" s="21" t="str">
        <f aca="false">IF(H745="","",H745*I745)</f>
        <v/>
      </c>
    </row>
    <row r="746" customFormat="false" ht="15" hidden="false" customHeight="false" outlineLevel="0" collapsed="false">
      <c r="B746" s="33"/>
      <c r="C746" s="26"/>
      <c r="D746" s="26"/>
      <c r="E746" s="26"/>
      <c r="F746" s="34"/>
      <c r="G746" s="27"/>
      <c r="H746" s="21" t="str">
        <f aca="false">IF(OR(F746="",G746=""),"",F746*G746)</f>
        <v/>
      </c>
      <c r="I746" s="35" t="str">
        <f aca="false">IF(C746="","",IFERROR(INDEX(Vendedores!$C$6:$C$25,MATCH(C746,Vendedores!$B$6:$B$25,0)),0))</f>
        <v/>
      </c>
      <c r="J746" s="21" t="str">
        <f aca="false">IF(H746="","",H746*I746)</f>
        <v/>
      </c>
    </row>
    <row r="747" customFormat="false" ht="15" hidden="false" customHeight="false" outlineLevel="0" collapsed="false">
      <c r="B747" s="36"/>
      <c r="C747" s="30"/>
      <c r="D747" s="30"/>
      <c r="E747" s="30"/>
      <c r="F747" s="37"/>
      <c r="G747" s="32"/>
      <c r="H747" s="21" t="str">
        <f aca="false">IF(OR(F747="",G747=""),"",F747*G747)</f>
        <v/>
      </c>
      <c r="I747" s="35" t="str">
        <f aca="false">IF(C747="","",IFERROR(INDEX(Vendedores!$C$6:$C$25,MATCH(C747,Vendedores!$B$6:$B$25,0)),0))</f>
        <v/>
      </c>
      <c r="J747" s="21" t="str">
        <f aca="false">IF(H747="","",H747*I747)</f>
        <v/>
      </c>
    </row>
    <row r="748" customFormat="false" ht="15" hidden="false" customHeight="false" outlineLevel="0" collapsed="false">
      <c r="B748" s="33"/>
      <c r="C748" s="26"/>
      <c r="D748" s="26"/>
      <c r="E748" s="26"/>
      <c r="F748" s="34"/>
      <c r="G748" s="27"/>
      <c r="H748" s="21" t="str">
        <f aca="false">IF(OR(F748="",G748=""),"",F748*G748)</f>
        <v/>
      </c>
      <c r="I748" s="35" t="str">
        <f aca="false">IF(C748="","",IFERROR(INDEX(Vendedores!$C$6:$C$25,MATCH(C748,Vendedores!$B$6:$B$25,0)),0))</f>
        <v/>
      </c>
      <c r="J748" s="21" t="str">
        <f aca="false">IF(H748="","",H748*I748)</f>
        <v/>
      </c>
    </row>
    <row r="749" customFormat="false" ht="15" hidden="false" customHeight="false" outlineLevel="0" collapsed="false">
      <c r="B749" s="36"/>
      <c r="C749" s="30"/>
      <c r="D749" s="30"/>
      <c r="E749" s="30"/>
      <c r="F749" s="37"/>
      <c r="G749" s="32"/>
      <c r="H749" s="21" t="str">
        <f aca="false">IF(OR(F749="",G749=""),"",F749*G749)</f>
        <v/>
      </c>
      <c r="I749" s="35" t="str">
        <f aca="false">IF(C749="","",IFERROR(INDEX(Vendedores!$C$6:$C$25,MATCH(C749,Vendedores!$B$6:$B$25,0)),0))</f>
        <v/>
      </c>
      <c r="J749" s="21" t="str">
        <f aca="false">IF(H749="","",H749*I749)</f>
        <v/>
      </c>
    </row>
    <row r="750" customFormat="false" ht="15" hidden="false" customHeight="false" outlineLevel="0" collapsed="false">
      <c r="B750" s="33"/>
      <c r="C750" s="26"/>
      <c r="D750" s="26"/>
      <c r="E750" s="26"/>
      <c r="F750" s="34"/>
      <c r="G750" s="27"/>
      <c r="H750" s="21" t="str">
        <f aca="false">IF(OR(F750="",G750=""),"",F750*G750)</f>
        <v/>
      </c>
      <c r="I750" s="35" t="str">
        <f aca="false">IF(C750="","",IFERROR(INDEX(Vendedores!$C$6:$C$25,MATCH(C750,Vendedores!$B$6:$B$25,0)),0))</f>
        <v/>
      </c>
      <c r="J750" s="21" t="str">
        <f aca="false">IF(H750="","",H750*I750)</f>
        <v/>
      </c>
    </row>
    <row r="751" customFormat="false" ht="15" hidden="false" customHeight="false" outlineLevel="0" collapsed="false">
      <c r="B751" s="36"/>
      <c r="C751" s="30"/>
      <c r="D751" s="30"/>
      <c r="E751" s="30"/>
      <c r="F751" s="37"/>
      <c r="G751" s="32"/>
      <c r="H751" s="21" t="str">
        <f aca="false">IF(OR(F751="",G751=""),"",F751*G751)</f>
        <v/>
      </c>
      <c r="I751" s="35" t="str">
        <f aca="false">IF(C751="","",IFERROR(INDEX(Vendedores!$C$6:$C$25,MATCH(C751,Vendedores!$B$6:$B$25,0)),0))</f>
        <v/>
      </c>
      <c r="J751" s="21" t="str">
        <f aca="false">IF(H751="","",H751*I751)</f>
        <v/>
      </c>
    </row>
    <row r="752" customFormat="false" ht="15" hidden="false" customHeight="false" outlineLevel="0" collapsed="false">
      <c r="B752" s="33"/>
      <c r="C752" s="26"/>
      <c r="D752" s="26"/>
      <c r="E752" s="26"/>
      <c r="F752" s="34"/>
      <c r="G752" s="27"/>
      <c r="H752" s="21" t="str">
        <f aca="false">IF(OR(F752="",G752=""),"",F752*G752)</f>
        <v/>
      </c>
      <c r="I752" s="35" t="str">
        <f aca="false">IF(C752="","",IFERROR(INDEX(Vendedores!$C$6:$C$25,MATCH(C752,Vendedores!$B$6:$B$25,0)),0))</f>
        <v/>
      </c>
      <c r="J752" s="21" t="str">
        <f aca="false">IF(H752="","",H752*I752)</f>
        <v/>
      </c>
    </row>
    <row r="753" customFormat="false" ht="15" hidden="false" customHeight="false" outlineLevel="0" collapsed="false">
      <c r="B753" s="36"/>
      <c r="C753" s="30"/>
      <c r="D753" s="30"/>
      <c r="E753" s="30"/>
      <c r="F753" s="37"/>
      <c r="G753" s="32"/>
      <c r="H753" s="21" t="str">
        <f aca="false">IF(OR(F753="",G753=""),"",F753*G753)</f>
        <v/>
      </c>
      <c r="I753" s="35" t="str">
        <f aca="false">IF(C753="","",IFERROR(INDEX(Vendedores!$C$6:$C$25,MATCH(C753,Vendedores!$B$6:$B$25,0)),0))</f>
        <v/>
      </c>
      <c r="J753" s="21" t="str">
        <f aca="false">IF(H753="","",H753*I753)</f>
        <v/>
      </c>
    </row>
    <row r="754" customFormat="false" ht="15" hidden="false" customHeight="false" outlineLevel="0" collapsed="false">
      <c r="B754" s="33"/>
      <c r="C754" s="26"/>
      <c r="D754" s="26"/>
      <c r="E754" s="26"/>
      <c r="F754" s="34"/>
      <c r="G754" s="27"/>
      <c r="H754" s="21" t="str">
        <f aca="false">IF(OR(F754="",G754=""),"",F754*G754)</f>
        <v/>
      </c>
      <c r="I754" s="35" t="str">
        <f aca="false">IF(C754="","",IFERROR(INDEX(Vendedores!$C$6:$C$25,MATCH(C754,Vendedores!$B$6:$B$25,0)),0))</f>
        <v/>
      </c>
      <c r="J754" s="21" t="str">
        <f aca="false">IF(H754="","",H754*I754)</f>
        <v/>
      </c>
    </row>
    <row r="755" customFormat="false" ht="15" hidden="false" customHeight="false" outlineLevel="0" collapsed="false">
      <c r="B755" s="36"/>
      <c r="C755" s="30"/>
      <c r="D755" s="30"/>
      <c r="E755" s="30"/>
      <c r="F755" s="37"/>
      <c r="G755" s="32"/>
      <c r="H755" s="21" t="str">
        <f aca="false">IF(OR(F755="",G755=""),"",F755*G755)</f>
        <v/>
      </c>
      <c r="I755" s="35" t="str">
        <f aca="false">IF(C755="","",IFERROR(INDEX(Vendedores!$C$6:$C$25,MATCH(C755,Vendedores!$B$6:$B$25,0)),0))</f>
        <v/>
      </c>
      <c r="J755" s="21" t="str">
        <f aca="false">IF(H755="","",H755*I755)</f>
        <v/>
      </c>
    </row>
    <row r="756" customFormat="false" ht="15" hidden="false" customHeight="false" outlineLevel="0" collapsed="false">
      <c r="B756" s="33"/>
      <c r="C756" s="26"/>
      <c r="D756" s="26"/>
      <c r="E756" s="26"/>
      <c r="F756" s="34"/>
      <c r="G756" s="27"/>
      <c r="H756" s="21" t="str">
        <f aca="false">IF(OR(F756="",G756=""),"",F756*G756)</f>
        <v/>
      </c>
      <c r="I756" s="35" t="str">
        <f aca="false">IF(C756="","",IFERROR(INDEX(Vendedores!$C$6:$C$25,MATCH(C756,Vendedores!$B$6:$B$25,0)),0))</f>
        <v/>
      </c>
      <c r="J756" s="21" t="str">
        <f aca="false">IF(H756="","",H756*I756)</f>
        <v/>
      </c>
    </row>
    <row r="757" customFormat="false" ht="15" hidden="false" customHeight="false" outlineLevel="0" collapsed="false">
      <c r="B757" s="36"/>
      <c r="C757" s="30"/>
      <c r="D757" s="30"/>
      <c r="E757" s="30"/>
      <c r="F757" s="37"/>
      <c r="G757" s="32"/>
      <c r="H757" s="21" t="str">
        <f aca="false">IF(OR(F757="",G757=""),"",F757*G757)</f>
        <v/>
      </c>
      <c r="I757" s="35" t="str">
        <f aca="false">IF(C757="","",IFERROR(INDEX(Vendedores!$C$6:$C$25,MATCH(C757,Vendedores!$B$6:$B$25,0)),0))</f>
        <v/>
      </c>
      <c r="J757" s="21" t="str">
        <f aca="false">IF(H757="","",H757*I757)</f>
        <v/>
      </c>
    </row>
    <row r="758" customFormat="false" ht="15" hidden="false" customHeight="false" outlineLevel="0" collapsed="false">
      <c r="B758" s="33"/>
      <c r="C758" s="26"/>
      <c r="D758" s="26"/>
      <c r="E758" s="26"/>
      <c r="F758" s="34"/>
      <c r="G758" s="27"/>
      <c r="H758" s="21" t="str">
        <f aca="false">IF(OR(F758="",G758=""),"",F758*G758)</f>
        <v/>
      </c>
      <c r="I758" s="35" t="str">
        <f aca="false">IF(C758="","",IFERROR(INDEX(Vendedores!$C$6:$C$25,MATCH(C758,Vendedores!$B$6:$B$25,0)),0))</f>
        <v/>
      </c>
      <c r="J758" s="21" t="str">
        <f aca="false">IF(H758="","",H758*I758)</f>
        <v/>
      </c>
    </row>
    <row r="759" customFormat="false" ht="15" hidden="false" customHeight="false" outlineLevel="0" collapsed="false">
      <c r="B759" s="36"/>
      <c r="C759" s="30"/>
      <c r="D759" s="30"/>
      <c r="E759" s="30"/>
      <c r="F759" s="37"/>
      <c r="G759" s="32"/>
      <c r="H759" s="21" t="str">
        <f aca="false">IF(OR(F759="",G759=""),"",F759*G759)</f>
        <v/>
      </c>
      <c r="I759" s="35" t="str">
        <f aca="false">IF(C759="","",IFERROR(INDEX(Vendedores!$C$6:$C$25,MATCH(C759,Vendedores!$B$6:$B$25,0)),0))</f>
        <v/>
      </c>
      <c r="J759" s="21" t="str">
        <f aca="false">IF(H759="","",H759*I759)</f>
        <v/>
      </c>
    </row>
    <row r="760" customFormat="false" ht="15" hidden="false" customHeight="false" outlineLevel="0" collapsed="false">
      <c r="B760" s="33"/>
      <c r="C760" s="26"/>
      <c r="D760" s="26"/>
      <c r="E760" s="26"/>
      <c r="F760" s="34"/>
      <c r="G760" s="27"/>
      <c r="H760" s="21" t="str">
        <f aca="false">IF(OR(F760="",G760=""),"",F760*G760)</f>
        <v/>
      </c>
      <c r="I760" s="35" t="str">
        <f aca="false">IF(C760="","",IFERROR(INDEX(Vendedores!$C$6:$C$25,MATCH(C760,Vendedores!$B$6:$B$25,0)),0))</f>
        <v/>
      </c>
      <c r="J760" s="21" t="str">
        <f aca="false">IF(H760="","",H760*I760)</f>
        <v/>
      </c>
    </row>
    <row r="761" customFormat="false" ht="15" hidden="false" customHeight="false" outlineLevel="0" collapsed="false">
      <c r="B761" s="36"/>
      <c r="C761" s="30"/>
      <c r="D761" s="30"/>
      <c r="E761" s="30"/>
      <c r="F761" s="37"/>
      <c r="G761" s="32"/>
      <c r="H761" s="21" t="str">
        <f aca="false">IF(OR(F761="",G761=""),"",F761*G761)</f>
        <v/>
      </c>
      <c r="I761" s="35" t="str">
        <f aca="false">IF(C761="","",IFERROR(INDEX(Vendedores!$C$6:$C$25,MATCH(C761,Vendedores!$B$6:$B$25,0)),0))</f>
        <v/>
      </c>
      <c r="J761" s="21" t="str">
        <f aca="false">IF(H761="","",H761*I761)</f>
        <v/>
      </c>
    </row>
    <row r="762" customFormat="false" ht="15" hidden="false" customHeight="false" outlineLevel="0" collapsed="false">
      <c r="B762" s="33"/>
      <c r="C762" s="26"/>
      <c r="D762" s="26"/>
      <c r="E762" s="26"/>
      <c r="F762" s="34"/>
      <c r="G762" s="27"/>
      <c r="H762" s="21" t="str">
        <f aca="false">IF(OR(F762="",G762=""),"",F762*G762)</f>
        <v/>
      </c>
      <c r="I762" s="35" t="str">
        <f aca="false">IF(C762="","",IFERROR(INDEX(Vendedores!$C$6:$C$25,MATCH(C762,Vendedores!$B$6:$B$25,0)),0))</f>
        <v/>
      </c>
      <c r="J762" s="21" t="str">
        <f aca="false">IF(H762="","",H762*I762)</f>
        <v/>
      </c>
    </row>
    <row r="763" customFormat="false" ht="15" hidden="false" customHeight="false" outlineLevel="0" collapsed="false">
      <c r="B763" s="36"/>
      <c r="C763" s="30"/>
      <c r="D763" s="30"/>
      <c r="E763" s="30"/>
      <c r="F763" s="37"/>
      <c r="G763" s="32"/>
      <c r="H763" s="21" t="str">
        <f aca="false">IF(OR(F763="",G763=""),"",F763*G763)</f>
        <v/>
      </c>
      <c r="I763" s="35" t="str">
        <f aca="false">IF(C763="","",IFERROR(INDEX(Vendedores!$C$6:$C$25,MATCH(C763,Vendedores!$B$6:$B$25,0)),0))</f>
        <v/>
      </c>
      <c r="J763" s="21" t="str">
        <f aca="false">IF(H763="","",H763*I763)</f>
        <v/>
      </c>
    </row>
    <row r="764" customFormat="false" ht="15" hidden="false" customHeight="false" outlineLevel="0" collapsed="false">
      <c r="B764" s="33"/>
      <c r="C764" s="26"/>
      <c r="D764" s="26"/>
      <c r="E764" s="26"/>
      <c r="F764" s="34"/>
      <c r="G764" s="27"/>
      <c r="H764" s="21" t="str">
        <f aca="false">IF(OR(F764="",G764=""),"",F764*G764)</f>
        <v/>
      </c>
      <c r="I764" s="35" t="str">
        <f aca="false">IF(C764="","",IFERROR(INDEX(Vendedores!$C$6:$C$25,MATCH(C764,Vendedores!$B$6:$B$25,0)),0))</f>
        <v/>
      </c>
      <c r="J764" s="21" t="str">
        <f aca="false">IF(H764="","",H764*I764)</f>
        <v/>
      </c>
    </row>
    <row r="765" customFormat="false" ht="15" hidden="false" customHeight="false" outlineLevel="0" collapsed="false">
      <c r="B765" s="36"/>
      <c r="C765" s="30"/>
      <c r="D765" s="30"/>
      <c r="E765" s="30"/>
      <c r="F765" s="37"/>
      <c r="G765" s="32"/>
      <c r="H765" s="21" t="str">
        <f aca="false">IF(OR(F765="",G765=""),"",F765*G765)</f>
        <v/>
      </c>
      <c r="I765" s="35" t="str">
        <f aca="false">IF(C765="","",IFERROR(INDEX(Vendedores!$C$6:$C$25,MATCH(C765,Vendedores!$B$6:$B$25,0)),0))</f>
        <v/>
      </c>
      <c r="J765" s="21" t="str">
        <f aca="false">IF(H765="","",H765*I765)</f>
        <v/>
      </c>
    </row>
    <row r="766" customFormat="false" ht="15" hidden="false" customHeight="false" outlineLevel="0" collapsed="false">
      <c r="B766" s="33"/>
      <c r="C766" s="26"/>
      <c r="D766" s="26"/>
      <c r="E766" s="26"/>
      <c r="F766" s="34"/>
      <c r="G766" s="27"/>
      <c r="H766" s="21" t="str">
        <f aca="false">IF(OR(F766="",G766=""),"",F766*G766)</f>
        <v/>
      </c>
      <c r="I766" s="35" t="str">
        <f aca="false">IF(C766="","",IFERROR(INDEX(Vendedores!$C$6:$C$25,MATCH(C766,Vendedores!$B$6:$B$25,0)),0))</f>
        <v/>
      </c>
      <c r="J766" s="21" t="str">
        <f aca="false">IF(H766="","",H766*I766)</f>
        <v/>
      </c>
    </row>
    <row r="767" customFormat="false" ht="15" hidden="false" customHeight="false" outlineLevel="0" collapsed="false">
      <c r="B767" s="36"/>
      <c r="C767" s="30"/>
      <c r="D767" s="30"/>
      <c r="E767" s="30"/>
      <c r="F767" s="37"/>
      <c r="G767" s="32"/>
      <c r="H767" s="21" t="str">
        <f aca="false">IF(OR(F767="",G767=""),"",F767*G767)</f>
        <v/>
      </c>
      <c r="I767" s="35" t="str">
        <f aca="false">IF(C767="","",IFERROR(INDEX(Vendedores!$C$6:$C$25,MATCH(C767,Vendedores!$B$6:$B$25,0)),0))</f>
        <v/>
      </c>
      <c r="J767" s="21" t="str">
        <f aca="false">IF(H767="","",H767*I767)</f>
        <v/>
      </c>
    </row>
    <row r="768" customFormat="false" ht="15" hidden="false" customHeight="false" outlineLevel="0" collapsed="false">
      <c r="B768" s="33"/>
      <c r="C768" s="26"/>
      <c r="D768" s="26"/>
      <c r="E768" s="26"/>
      <c r="F768" s="34"/>
      <c r="G768" s="27"/>
      <c r="H768" s="21" t="str">
        <f aca="false">IF(OR(F768="",G768=""),"",F768*G768)</f>
        <v/>
      </c>
      <c r="I768" s="35" t="str">
        <f aca="false">IF(C768="","",IFERROR(INDEX(Vendedores!$C$6:$C$25,MATCH(C768,Vendedores!$B$6:$B$25,0)),0))</f>
        <v/>
      </c>
      <c r="J768" s="21" t="str">
        <f aca="false">IF(H768="","",H768*I768)</f>
        <v/>
      </c>
    </row>
    <row r="769" customFormat="false" ht="15" hidden="false" customHeight="false" outlineLevel="0" collapsed="false">
      <c r="B769" s="36"/>
      <c r="C769" s="30"/>
      <c r="D769" s="30"/>
      <c r="E769" s="30"/>
      <c r="F769" s="37"/>
      <c r="G769" s="32"/>
      <c r="H769" s="21" t="str">
        <f aca="false">IF(OR(F769="",G769=""),"",F769*G769)</f>
        <v/>
      </c>
      <c r="I769" s="35" t="str">
        <f aca="false">IF(C769="","",IFERROR(INDEX(Vendedores!$C$6:$C$25,MATCH(C769,Vendedores!$B$6:$B$25,0)),0))</f>
        <v/>
      </c>
      <c r="J769" s="21" t="str">
        <f aca="false">IF(H769="","",H769*I769)</f>
        <v/>
      </c>
    </row>
    <row r="770" customFormat="false" ht="15" hidden="false" customHeight="false" outlineLevel="0" collapsed="false">
      <c r="B770" s="33"/>
      <c r="C770" s="26"/>
      <c r="D770" s="26"/>
      <c r="E770" s="26"/>
      <c r="F770" s="34"/>
      <c r="G770" s="27"/>
      <c r="H770" s="21" t="str">
        <f aca="false">IF(OR(F770="",G770=""),"",F770*G770)</f>
        <v/>
      </c>
      <c r="I770" s="35" t="str">
        <f aca="false">IF(C770="","",IFERROR(INDEX(Vendedores!$C$6:$C$25,MATCH(C770,Vendedores!$B$6:$B$25,0)),0))</f>
        <v/>
      </c>
      <c r="J770" s="21" t="str">
        <f aca="false">IF(H770="","",H770*I770)</f>
        <v/>
      </c>
    </row>
    <row r="771" customFormat="false" ht="15" hidden="false" customHeight="false" outlineLevel="0" collapsed="false">
      <c r="B771" s="36"/>
      <c r="C771" s="30"/>
      <c r="D771" s="30"/>
      <c r="E771" s="30"/>
      <c r="F771" s="37"/>
      <c r="G771" s="32"/>
      <c r="H771" s="21" t="str">
        <f aca="false">IF(OR(F771="",G771=""),"",F771*G771)</f>
        <v/>
      </c>
      <c r="I771" s="35" t="str">
        <f aca="false">IF(C771="","",IFERROR(INDEX(Vendedores!$C$6:$C$25,MATCH(C771,Vendedores!$B$6:$B$25,0)),0))</f>
        <v/>
      </c>
      <c r="J771" s="21" t="str">
        <f aca="false">IF(H771="","",H771*I771)</f>
        <v/>
      </c>
    </row>
    <row r="772" customFormat="false" ht="15" hidden="false" customHeight="false" outlineLevel="0" collapsed="false">
      <c r="B772" s="33"/>
      <c r="C772" s="26"/>
      <c r="D772" s="26"/>
      <c r="E772" s="26"/>
      <c r="F772" s="34"/>
      <c r="G772" s="27"/>
      <c r="H772" s="21" t="str">
        <f aca="false">IF(OR(F772="",G772=""),"",F772*G772)</f>
        <v/>
      </c>
      <c r="I772" s="35" t="str">
        <f aca="false">IF(C772="","",IFERROR(INDEX(Vendedores!$C$6:$C$25,MATCH(C772,Vendedores!$B$6:$B$25,0)),0))</f>
        <v/>
      </c>
      <c r="J772" s="21" t="str">
        <f aca="false">IF(H772="","",H772*I772)</f>
        <v/>
      </c>
    </row>
    <row r="773" customFormat="false" ht="15" hidden="false" customHeight="false" outlineLevel="0" collapsed="false">
      <c r="B773" s="36"/>
      <c r="C773" s="30"/>
      <c r="D773" s="30"/>
      <c r="E773" s="30"/>
      <c r="F773" s="37"/>
      <c r="G773" s="32"/>
      <c r="H773" s="21" t="str">
        <f aca="false">IF(OR(F773="",G773=""),"",F773*G773)</f>
        <v/>
      </c>
      <c r="I773" s="35" t="str">
        <f aca="false">IF(C773="","",IFERROR(INDEX(Vendedores!$C$6:$C$25,MATCH(C773,Vendedores!$B$6:$B$25,0)),0))</f>
        <v/>
      </c>
      <c r="J773" s="21" t="str">
        <f aca="false">IF(H773="","",H773*I773)</f>
        <v/>
      </c>
    </row>
    <row r="774" customFormat="false" ht="15" hidden="false" customHeight="false" outlineLevel="0" collapsed="false">
      <c r="B774" s="33"/>
      <c r="C774" s="26"/>
      <c r="D774" s="26"/>
      <c r="E774" s="26"/>
      <c r="F774" s="34"/>
      <c r="G774" s="27"/>
      <c r="H774" s="21" t="str">
        <f aca="false">IF(OR(F774="",G774=""),"",F774*G774)</f>
        <v/>
      </c>
      <c r="I774" s="35" t="str">
        <f aca="false">IF(C774="","",IFERROR(INDEX(Vendedores!$C$6:$C$25,MATCH(C774,Vendedores!$B$6:$B$25,0)),0))</f>
        <v/>
      </c>
      <c r="J774" s="21" t="str">
        <f aca="false">IF(H774="","",H774*I774)</f>
        <v/>
      </c>
    </row>
    <row r="775" customFormat="false" ht="15" hidden="false" customHeight="false" outlineLevel="0" collapsed="false">
      <c r="B775" s="36"/>
      <c r="C775" s="30"/>
      <c r="D775" s="30"/>
      <c r="E775" s="30"/>
      <c r="F775" s="37"/>
      <c r="G775" s="32"/>
      <c r="H775" s="21" t="str">
        <f aca="false">IF(OR(F775="",G775=""),"",F775*G775)</f>
        <v/>
      </c>
      <c r="I775" s="35" t="str">
        <f aca="false">IF(C775="","",IFERROR(INDEX(Vendedores!$C$6:$C$25,MATCH(C775,Vendedores!$B$6:$B$25,0)),0))</f>
        <v/>
      </c>
      <c r="J775" s="21" t="str">
        <f aca="false">IF(H775="","",H775*I775)</f>
        <v/>
      </c>
    </row>
    <row r="776" customFormat="false" ht="15" hidden="false" customHeight="false" outlineLevel="0" collapsed="false">
      <c r="B776" s="33"/>
      <c r="C776" s="26"/>
      <c r="D776" s="26"/>
      <c r="E776" s="26"/>
      <c r="F776" s="34"/>
      <c r="G776" s="27"/>
      <c r="H776" s="21" t="str">
        <f aca="false">IF(OR(F776="",G776=""),"",F776*G776)</f>
        <v/>
      </c>
      <c r="I776" s="35" t="str">
        <f aca="false">IF(C776="","",IFERROR(INDEX(Vendedores!$C$6:$C$25,MATCH(C776,Vendedores!$B$6:$B$25,0)),0))</f>
        <v/>
      </c>
      <c r="J776" s="21" t="str">
        <f aca="false">IF(H776="","",H776*I776)</f>
        <v/>
      </c>
    </row>
    <row r="777" customFormat="false" ht="15" hidden="false" customHeight="false" outlineLevel="0" collapsed="false">
      <c r="B777" s="36"/>
      <c r="C777" s="30"/>
      <c r="D777" s="30"/>
      <c r="E777" s="30"/>
      <c r="F777" s="37"/>
      <c r="G777" s="32"/>
      <c r="H777" s="21" t="str">
        <f aca="false">IF(OR(F777="",G777=""),"",F777*G777)</f>
        <v/>
      </c>
      <c r="I777" s="35" t="str">
        <f aca="false">IF(C777="","",IFERROR(INDEX(Vendedores!$C$6:$C$25,MATCH(C777,Vendedores!$B$6:$B$25,0)),0))</f>
        <v/>
      </c>
      <c r="J777" s="21" t="str">
        <f aca="false">IF(H777="","",H777*I777)</f>
        <v/>
      </c>
    </row>
    <row r="778" customFormat="false" ht="15" hidden="false" customHeight="false" outlineLevel="0" collapsed="false">
      <c r="B778" s="33"/>
      <c r="C778" s="26"/>
      <c r="D778" s="26"/>
      <c r="E778" s="26"/>
      <c r="F778" s="34"/>
      <c r="G778" s="27"/>
      <c r="H778" s="21" t="str">
        <f aca="false">IF(OR(F778="",G778=""),"",F778*G778)</f>
        <v/>
      </c>
      <c r="I778" s="35" t="str">
        <f aca="false">IF(C778="","",IFERROR(INDEX(Vendedores!$C$6:$C$25,MATCH(C778,Vendedores!$B$6:$B$25,0)),0))</f>
        <v/>
      </c>
      <c r="J778" s="21" t="str">
        <f aca="false">IF(H778="","",H778*I778)</f>
        <v/>
      </c>
    </row>
    <row r="779" customFormat="false" ht="15" hidden="false" customHeight="false" outlineLevel="0" collapsed="false">
      <c r="B779" s="36"/>
      <c r="C779" s="30"/>
      <c r="D779" s="30"/>
      <c r="E779" s="30"/>
      <c r="F779" s="37"/>
      <c r="G779" s="32"/>
      <c r="H779" s="21" t="str">
        <f aca="false">IF(OR(F779="",G779=""),"",F779*G779)</f>
        <v/>
      </c>
      <c r="I779" s="35" t="str">
        <f aca="false">IF(C779="","",IFERROR(INDEX(Vendedores!$C$6:$C$25,MATCH(C779,Vendedores!$B$6:$B$25,0)),0))</f>
        <v/>
      </c>
      <c r="J779" s="21" t="str">
        <f aca="false">IF(H779="","",H779*I779)</f>
        <v/>
      </c>
    </row>
    <row r="780" customFormat="false" ht="15" hidden="false" customHeight="false" outlineLevel="0" collapsed="false">
      <c r="B780" s="33"/>
      <c r="C780" s="26"/>
      <c r="D780" s="26"/>
      <c r="E780" s="26"/>
      <c r="F780" s="34"/>
      <c r="G780" s="27"/>
      <c r="H780" s="21" t="str">
        <f aca="false">IF(OR(F780="",G780=""),"",F780*G780)</f>
        <v/>
      </c>
      <c r="I780" s="35" t="str">
        <f aca="false">IF(C780="","",IFERROR(INDEX(Vendedores!$C$6:$C$25,MATCH(C780,Vendedores!$B$6:$B$25,0)),0))</f>
        <v/>
      </c>
      <c r="J780" s="21" t="str">
        <f aca="false">IF(H780="","",H780*I780)</f>
        <v/>
      </c>
    </row>
    <row r="781" customFormat="false" ht="15" hidden="false" customHeight="false" outlineLevel="0" collapsed="false">
      <c r="B781" s="36"/>
      <c r="C781" s="30"/>
      <c r="D781" s="30"/>
      <c r="E781" s="30"/>
      <c r="F781" s="37"/>
      <c r="G781" s="32"/>
      <c r="H781" s="21" t="str">
        <f aca="false">IF(OR(F781="",G781=""),"",F781*G781)</f>
        <v/>
      </c>
      <c r="I781" s="35" t="str">
        <f aca="false">IF(C781="","",IFERROR(INDEX(Vendedores!$C$6:$C$25,MATCH(C781,Vendedores!$B$6:$B$25,0)),0))</f>
        <v/>
      </c>
      <c r="J781" s="21" t="str">
        <f aca="false">IF(H781="","",H781*I781)</f>
        <v/>
      </c>
    </row>
    <row r="782" customFormat="false" ht="15" hidden="false" customHeight="false" outlineLevel="0" collapsed="false">
      <c r="B782" s="33"/>
      <c r="C782" s="26"/>
      <c r="D782" s="26"/>
      <c r="E782" s="26"/>
      <c r="F782" s="34"/>
      <c r="G782" s="27"/>
      <c r="H782" s="21" t="str">
        <f aca="false">IF(OR(F782="",G782=""),"",F782*G782)</f>
        <v/>
      </c>
      <c r="I782" s="35" t="str">
        <f aca="false">IF(C782="","",IFERROR(INDEX(Vendedores!$C$6:$C$25,MATCH(C782,Vendedores!$B$6:$B$25,0)),0))</f>
        <v/>
      </c>
      <c r="J782" s="21" t="str">
        <f aca="false">IF(H782="","",H782*I782)</f>
        <v/>
      </c>
    </row>
    <row r="783" customFormat="false" ht="15" hidden="false" customHeight="false" outlineLevel="0" collapsed="false">
      <c r="B783" s="36"/>
      <c r="C783" s="30"/>
      <c r="D783" s="30"/>
      <c r="E783" s="30"/>
      <c r="F783" s="37"/>
      <c r="G783" s="32"/>
      <c r="H783" s="21" t="str">
        <f aca="false">IF(OR(F783="",G783=""),"",F783*G783)</f>
        <v/>
      </c>
      <c r="I783" s="35" t="str">
        <f aca="false">IF(C783="","",IFERROR(INDEX(Vendedores!$C$6:$C$25,MATCH(C783,Vendedores!$B$6:$B$25,0)),0))</f>
        <v/>
      </c>
      <c r="J783" s="21" t="str">
        <f aca="false">IF(H783="","",H783*I783)</f>
        <v/>
      </c>
    </row>
    <row r="784" customFormat="false" ht="15" hidden="false" customHeight="false" outlineLevel="0" collapsed="false">
      <c r="B784" s="33"/>
      <c r="C784" s="26"/>
      <c r="D784" s="26"/>
      <c r="E784" s="26"/>
      <c r="F784" s="34"/>
      <c r="G784" s="27"/>
      <c r="H784" s="21" t="str">
        <f aca="false">IF(OR(F784="",G784=""),"",F784*G784)</f>
        <v/>
      </c>
      <c r="I784" s="35" t="str">
        <f aca="false">IF(C784="","",IFERROR(INDEX(Vendedores!$C$6:$C$25,MATCH(C784,Vendedores!$B$6:$B$25,0)),0))</f>
        <v/>
      </c>
      <c r="J784" s="21" t="str">
        <f aca="false">IF(H784="","",H784*I784)</f>
        <v/>
      </c>
    </row>
    <row r="785" customFormat="false" ht="15" hidden="false" customHeight="false" outlineLevel="0" collapsed="false">
      <c r="B785" s="36"/>
      <c r="C785" s="30"/>
      <c r="D785" s="30"/>
      <c r="E785" s="30"/>
      <c r="F785" s="37"/>
      <c r="G785" s="32"/>
      <c r="H785" s="21" t="str">
        <f aca="false">IF(OR(F785="",G785=""),"",F785*G785)</f>
        <v/>
      </c>
      <c r="I785" s="35" t="str">
        <f aca="false">IF(C785="","",IFERROR(INDEX(Vendedores!$C$6:$C$25,MATCH(C785,Vendedores!$B$6:$B$25,0)),0))</f>
        <v/>
      </c>
      <c r="J785" s="21" t="str">
        <f aca="false">IF(H785="","",H785*I785)</f>
        <v/>
      </c>
    </row>
    <row r="786" customFormat="false" ht="15" hidden="false" customHeight="false" outlineLevel="0" collapsed="false">
      <c r="B786" s="33"/>
      <c r="C786" s="26"/>
      <c r="D786" s="26"/>
      <c r="E786" s="26"/>
      <c r="F786" s="34"/>
      <c r="G786" s="27"/>
      <c r="H786" s="21" t="str">
        <f aca="false">IF(OR(F786="",G786=""),"",F786*G786)</f>
        <v/>
      </c>
      <c r="I786" s="35" t="str">
        <f aca="false">IF(C786="","",IFERROR(INDEX(Vendedores!$C$6:$C$25,MATCH(C786,Vendedores!$B$6:$B$25,0)),0))</f>
        <v/>
      </c>
      <c r="J786" s="21" t="str">
        <f aca="false">IF(H786="","",H786*I786)</f>
        <v/>
      </c>
    </row>
    <row r="787" customFormat="false" ht="15" hidden="false" customHeight="false" outlineLevel="0" collapsed="false">
      <c r="B787" s="36"/>
      <c r="C787" s="30"/>
      <c r="D787" s="30"/>
      <c r="E787" s="30"/>
      <c r="F787" s="37"/>
      <c r="G787" s="32"/>
      <c r="H787" s="21" t="str">
        <f aca="false">IF(OR(F787="",G787=""),"",F787*G787)</f>
        <v/>
      </c>
      <c r="I787" s="35" t="str">
        <f aca="false">IF(C787="","",IFERROR(INDEX(Vendedores!$C$6:$C$25,MATCH(C787,Vendedores!$B$6:$B$25,0)),0))</f>
        <v/>
      </c>
      <c r="J787" s="21" t="str">
        <f aca="false">IF(H787="","",H787*I787)</f>
        <v/>
      </c>
    </row>
    <row r="788" customFormat="false" ht="15" hidden="false" customHeight="false" outlineLevel="0" collapsed="false">
      <c r="B788" s="33"/>
      <c r="C788" s="26"/>
      <c r="D788" s="26"/>
      <c r="E788" s="26"/>
      <c r="F788" s="34"/>
      <c r="G788" s="27"/>
      <c r="H788" s="21" t="str">
        <f aca="false">IF(OR(F788="",G788=""),"",F788*G788)</f>
        <v/>
      </c>
      <c r="I788" s="35" t="str">
        <f aca="false">IF(C788="","",IFERROR(INDEX(Vendedores!$C$6:$C$25,MATCH(C788,Vendedores!$B$6:$B$25,0)),0))</f>
        <v/>
      </c>
      <c r="J788" s="21" t="str">
        <f aca="false">IF(H788="","",H788*I788)</f>
        <v/>
      </c>
    </row>
    <row r="789" customFormat="false" ht="15" hidden="false" customHeight="false" outlineLevel="0" collapsed="false">
      <c r="B789" s="36"/>
      <c r="C789" s="30"/>
      <c r="D789" s="30"/>
      <c r="E789" s="30"/>
      <c r="F789" s="37"/>
      <c r="G789" s="32"/>
      <c r="H789" s="21" t="str">
        <f aca="false">IF(OR(F789="",G789=""),"",F789*G789)</f>
        <v/>
      </c>
      <c r="I789" s="35" t="str">
        <f aca="false">IF(C789="","",IFERROR(INDEX(Vendedores!$C$6:$C$25,MATCH(C789,Vendedores!$B$6:$B$25,0)),0))</f>
        <v/>
      </c>
      <c r="J789" s="21" t="str">
        <f aca="false">IF(H789="","",H789*I789)</f>
        <v/>
      </c>
    </row>
    <row r="790" customFormat="false" ht="15" hidden="false" customHeight="false" outlineLevel="0" collapsed="false">
      <c r="B790" s="33"/>
      <c r="C790" s="26"/>
      <c r="D790" s="26"/>
      <c r="E790" s="26"/>
      <c r="F790" s="34"/>
      <c r="G790" s="27"/>
      <c r="H790" s="21" t="str">
        <f aca="false">IF(OR(F790="",G790=""),"",F790*G790)</f>
        <v/>
      </c>
      <c r="I790" s="35" t="str">
        <f aca="false">IF(C790="","",IFERROR(INDEX(Vendedores!$C$6:$C$25,MATCH(C790,Vendedores!$B$6:$B$25,0)),0))</f>
        <v/>
      </c>
      <c r="J790" s="21" t="str">
        <f aca="false">IF(H790="","",H790*I790)</f>
        <v/>
      </c>
    </row>
    <row r="791" customFormat="false" ht="15" hidden="false" customHeight="false" outlineLevel="0" collapsed="false">
      <c r="B791" s="36"/>
      <c r="C791" s="30"/>
      <c r="D791" s="30"/>
      <c r="E791" s="30"/>
      <c r="F791" s="37"/>
      <c r="G791" s="32"/>
      <c r="H791" s="21" t="str">
        <f aca="false">IF(OR(F791="",G791=""),"",F791*G791)</f>
        <v/>
      </c>
      <c r="I791" s="35" t="str">
        <f aca="false">IF(C791="","",IFERROR(INDEX(Vendedores!$C$6:$C$25,MATCH(C791,Vendedores!$B$6:$B$25,0)),0))</f>
        <v/>
      </c>
      <c r="J791" s="21" t="str">
        <f aca="false">IF(H791="","",H791*I791)</f>
        <v/>
      </c>
    </row>
    <row r="792" customFormat="false" ht="15" hidden="false" customHeight="false" outlineLevel="0" collapsed="false">
      <c r="B792" s="33"/>
      <c r="C792" s="26"/>
      <c r="D792" s="26"/>
      <c r="E792" s="26"/>
      <c r="F792" s="34"/>
      <c r="G792" s="27"/>
      <c r="H792" s="21" t="str">
        <f aca="false">IF(OR(F792="",G792=""),"",F792*G792)</f>
        <v/>
      </c>
      <c r="I792" s="35" t="str">
        <f aca="false">IF(C792="","",IFERROR(INDEX(Vendedores!$C$6:$C$25,MATCH(C792,Vendedores!$B$6:$B$25,0)),0))</f>
        <v/>
      </c>
      <c r="J792" s="21" t="str">
        <f aca="false">IF(H792="","",H792*I792)</f>
        <v/>
      </c>
    </row>
    <row r="793" customFormat="false" ht="15" hidden="false" customHeight="false" outlineLevel="0" collapsed="false">
      <c r="B793" s="36"/>
      <c r="C793" s="30"/>
      <c r="D793" s="30"/>
      <c r="E793" s="30"/>
      <c r="F793" s="37"/>
      <c r="G793" s="32"/>
      <c r="H793" s="21" t="str">
        <f aca="false">IF(OR(F793="",G793=""),"",F793*G793)</f>
        <v/>
      </c>
      <c r="I793" s="35" t="str">
        <f aca="false">IF(C793="","",IFERROR(INDEX(Vendedores!$C$6:$C$25,MATCH(C793,Vendedores!$B$6:$B$25,0)),0))</f>
        <v/>
      </c>
      <c r="J793" s="21" t="str">
        <f aca="false">IF(H793="","",H793*I793)</f>
        <v/>
      </c>
    </row>
    <row r="794" customFormat="false" ht="15" hidden="false" customHeight="false" outlineLevel="0" collapsed="false">
      <c r="B794" s="33"/>
      <c r="C794" s="26"/>
      <c r="D794" s="26"/>
      <c r="E794" s="26"/>
      <c r="F794" s="34"/>
      <c r="G794" s="27"/>
      <c r="H794" s="21" t="str">
        <f aca="false">IF(OR(F794="",G794=""),"",F794*G794)</f>
        <v/>
      </c>
      <c r="I794" s="35" t="str">
        <f aca="false">IF(C794="","",IFERROR(INDEX(Vendedores!$C$6:$C$25,MATCH(C794,Vendedores!$B$6:$B$25,0)),0))</f>
        <v/>
      </c>
      <c r="J794" s="21" t="str">
        <f aca="false">IF(H794="","",H794*I794)</f>
        <v/>
      </c>
    </row>
    <row r="795" customFormat="false" ht="15" hidden="false" customHeight="false" outlineLevel="0" collapsed="false">
      <c r="B795" s="36"/>
      <c r="C795" s="30"/>
      <c r="D795" s="30"/>
      <c r="E795" s="30"/>
      <c r="F795" s="37"/>
      <c r="G795" s="32"/>
      <c r="H795" s="21" t="str">
        <f aca="false">IF(OR(F795="",G795=""),"",F795*G795)</f>
        <v/>
      </c>
      <c r="I795" s="35" t="str">
        <f aca="false">IF(C795="","",IFERROR(INDEX(Vendedores!$C$6:$C$25,MATCH(C795,Vendedores!$B$6:$B$25,0)),0))</f>
        <v/>
      </c>
      <c r="J795" s="21" t="str">
        <f aca="false">IF(H795="","",H795*I795)</f>
        <v/>
      </c>
    </row>
    <row r="796" customFormat="false" ht="15" hidden="false" customHeight="false" outlineLevel="0" collapsed="false">
      <c r="B796" s="33"/>
      <c r="C796" s="26"/>
      <c r="D796" s="26"/>
      <c r="E796" s="26"/>
      <c r="F796" s="34"/>
      <c r="G796" s="27"/>
      <c r="H796" s="21" t="str">
        <f aca="false">IF(OR(F796="",G796=""),"",F796*G796)</f>
        <v/>
      </c>
      <c r="I796" s="35" t="str">
        <f aca="false">IF(C796="","",IFERROR(INDEX(Vendedores!$C$6:$C$25,MATCH(C796,Vendedores!$B$6:$B$25,0)),0))</f>
        <v/>
      </c>
      <c r="J796" s="21" t="str">
        <f aca="false">IF(H796="","",H796*I796)</f>
        <v/>
      </c>
    </row>
    <row r="797" customFormat="false" ht="15" hidden="false" customHeight="false" outlineLevel="0" collapsed="false">
      <c r="B797" s="36"/>
      <c r="C797" s="30"/>
      <c r="D797" s="30"/>
      <c r="E797" s="30"/>
      <c r="F797" s="37"/>
      <c r="G797" s="32"/>
      <c r="H797" s="21" t="str">
        <f aca="false">IF(OR(F797="",G797=""),"",F797*G797)</f>
        <v/>
      </c>
      <c r="I797" s="35" t="str">
        <f aca="false">IF(C797="","",IFERROR(INDEX(Vendedores!$C$6:$C$25,MATCH(C797,Vendedores!$B$6:$B$25,0)),0))</f>
        <v/>
      </c>
      <c r="J797" s="21" t="str">
        <f aca="false">IF(H797="","",H797*I797)</f>
        <v/>
      </c>
    </row>
    <row r="798" customFormat="false" ht="15" hidden="false" customHeight="false" outlineLevel="0" collapsed="false">
      <c r="B798" s="33"/>
      <c r="C798" s="26"/>
      <c r="D798" s="26"/>
      <c r="E798" s="26"/>
      <c r="F798" s="34"/>
      <c r="G798" s="27"/>
      <c r="H798" s="21" t="str">
        <f aca="false">IF(OR(F798="",G798=""),"",F798*G798)</f>
        <v/>
      </c>
      <c r="I798" s="35" t="str">
        <f aca="false">IF(C798="","",IFERROR(INDEX(Vendedores!$C$6:$C$25,MATCH(C798,Vendedores!$B$6:$B$25,0)),0))</f>
        <v/>
      </c>
      <c r="J798" s="21" t="str">
        <f aca="false">IF(H798="","",H798*I798)</f>
        <v/>
      </c>
    </row>
    <row r="799" customFormat="false" ht="15" hidden="false" customHeight="false" outlineLevel="0" collapsed="false">
      <c r="B799" s="36"/>
      <c r="C799" s="30"/>
      <c r="D799" s="30"/>
      <c r="E799" s="30"/>
      <c r="F799" s="37"/>
      <c r="G799" s="32"/>
      <c r="H799" s="21" t="str">
        <f aca="false">IF(OR(F799="",G799=""),"",F799*G799)</f>
        <v/>
      </c>
      <c r="I799" s="35" t="str">
        <f aca="false">IF(C799="","",IFERROR(INDEX(Vendedores!$C$6:$C$25,MATCH(C799,Vendedores!$B$6:$B$25,0)),0))</f>
        <v/>
      </c>
      <c r="J799" s="21" t="str">
        <f aca="false">IF(H799="","",H799*I799)</f>
        <v/>
      </c>
    </row>
    <row r="800" customFormat="false" ht="15" hidden="false" customHeight="false" outlineLevel="0" collapsed="false">
      <c r="B800" s="33"/>
      <c r="C800" s="26"/>
      <c r="D800" s="26"/>
      <c r="E800" s="26"/>
      <c r="F800" s="34"/>
      <c r="G800" s="27"/>
      <c r="H800" s="21" t="str">
        <f aca="false">IF(OR(F800="",G800=""),"",F800*G800)</f>
        <v/>
      </c>
      <c r="I800" s="35" t="str">
        <f aca="false">IF(C800="","",IFERROR(INDEX(Vendedores!$C$6:$C$25,MATCH(C800,Vendedores!$B$6:$B$25,0)),0))</f>
        <v/>
      </c>
      <c r="J800" s="21" t="str">
        <f aca="false">IF(H800="","",H800*I800)</f>
        <v/>
      </c>
    </row>
    <row r="801" customFormat="false" ht="15" hidden="false" customHeight="false" outlineLevel="0" collapsed="false">
      <c r="B801" s="36"/>
      <c r="C801" s="30"/>
      <c r="D801" s="30"/>
      <c r="E801" s="30"/>
      <c r="F801" s="37"/>
      <c r="G801" s="32"/>
      <c r="H801" s="21" t="str">
        <f aca="false">IF(OR(F801="",G801=""),"",F801*G801)</f>
        <v/>
      </c>
      <c r="I801" s="35" t="str">
        <f aca="false">IF(C801="","",IFERROR(INDEX(Vendedores!$C$6:$C$25,MATCH(C801,Vendedores!$B$6:$B$25,0)),0))</f>
        <v/>
      </c>
      <c r="J801" s="21" t="str">
        <f aca="false">IF(H801="","",H801*I801)</f>
        <v/>
      </c>
    </row>
    <row r="802" customFormat="false" ht="15" hidden="false" customHeight="false" outlineLevel="0" collapsed="false">
      <c r="B802" s="33"/>
      <c r="C802" s="26"/>
      <c r="D802" s="26"/>
      <c r="E802" s="26"/>
      <c r="F802" s="34"/>
      <c r="G802" s="27"/>
      <c r="H802" s="21" t="str">
        <f aca="false">IF(OR(F802="",G802=""),"",F802*G802)</f>
        <v/>
      </c>
      <c r="I802" s="35" t="str">
        <f aca="false">IF(C802="","",IFERROR(INDEX(Vendedores!$C$6:$C$25,MATCH(C802,Vendedores!$B$6:$B$25,0)),0))</f>
        <v/>
      </c>
      <c r="J802" s="21" t="str">
        <f aca="false">IF(H802="","",H802*I802)</f>
        <v/>
      </c>
    </row>
    <row r="803" customFormat="false" ht="15" hidden="false" customHeight="false" outlineLevel="0" collapsed="false">
      <c r="B803" s="36"/>
      <c r="C803" s="30"/>
      <c r="D803" s="30"/>
      <c r="E803" s="30"/>
      <c r="F803" s="37"/>
      <c r="G803" s="32"/>
      <c r="H803" s="21" t="str">
        <f aca="false">IF(OR(F803="",G803=""),"",F803*G803)</f>
        <v/>
      </c>
      <c r="I803" s="35" t="str">
        <f aca="false">IF(C803="","",IFERROR(INDEX(Vendedores!$C$6:$C$25,MATCH(C803,Vendedores!$B$6:$B$25,0)),0))</f>
        <v/>
      </c>
      <c r="J803" s="21" t="str">
        <f aca="false">IF(H803="","",H803*I803)</f>
        <v/>
      </c>
    </row>
    <row r="804" customFormat="false" ht="15" hidden="false" customHeight="false" outlineLevel="0" collapsed="false">
      <c r="B804" s="33"/>
      <c r="C804" s="26"/>
      <c r="D804" s="26"/>
      <c r="E804" s="26"/>
      <c r="F804" s="34"/>
      <c r="G804" s="27"/>
      <c r="H804" s="21" t="str">
        <f aca="false">IF(OR(F804="",G804=""),"",F804*G804)</f>
        <v/>
      </c>
      <c r="I804" s="35" t="str">
        <f aca="false">IF(C804="","",IFERROR(INDEX(Vendedores!$C$6:$C$25,MATCH(C804,Vendedores!$B$6:$B$25,0)),0))</f>
        <v/>
      </c>
      <c r="J804" s="21" t="str">
        <f aca="false">IF(H804="","",H804*I804)</f>
        <v/>
      </c>
    </row>
    <row r="805" customFormat="false" ht="15" hidden="false" customHeight="false" outlineLevel="0" collapsed="false">
      <c r="B805" s="36"/>
      <c r="C805" s="30"/>
      <c r="D805" s="30"/>
      <c r="E805" s="30"/>
      <c r="F805" s="37"/>
      <c r="G805" s="32"/>
      <c r="H805" s="21" t="str">
        <f aca="false">IF(OR(F805="",G805=""),"",F805*G805)</f>
        <v/>
      </c>
      <c r="I805" s="35" t="str">
        <f aca="false">IF(C805="","",IFERROR(INDEX(Vendedores!$C$6:$C$25,MATCH(C805,Vendedores!$B$6:$B$25,0)),0))</f>
        <v/>
      </c>
      <c r="J805" s="21" t="str">
        <f aca="false">IF(H805="","",H805*I805)</f>
        <v/>
      </c>
    </row>
  </sheetData>
  <mergeCells count="2">
    <mergeCell ref="B2:J2"/>
    <mergeCell ref="B3:J3"/>
  </mergeCells>
  <dataValidations count="1">
    <dataValidation allowBlank="true" error="Escolha um item da lista." errorStyle="stop" errorTitle="Valor inválido" operator="between" showDropDown="false" showErrorMessage="false" showInputMessage="false" sqref="C6:C805" type="list">
      <formula1>Vendedores!$B$6:$B$25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55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17" t="s">
        <v>56</v>
      </c>
    </row>
    <row r="6" customFormat="false" ht="19.5" hidden="false" customHeight="true" outlineLevel="0" collapsed="false">
      <c r="B6" s="38" t="n">
        <v>1</v>
      </c>
      <c r="C6" s="39" t="s">
        <v>57</v>
      </c>
    </row>
    <row r="7" customFormat="false" ht="19.5" hidden="false" customHeight="true" outlineLevel="0" collapsed="false">
      <c r="B7" s="38" t="n">
        <v>2</v>
      </c>
      <c r="C7" s="39" t="s">
        <v>58</v>
      </c>
    </row>
    <row r="8" customFormat="false" ht="19.5" hidden="false" customHeight="true" outlineLevel="0" collapsed="false">
      <c r="B8" s="38" t="n">
        <v>3</v>
      </c>
      <c r="C8" s="39" t="s">
        <v>59</v>
      </c>
    </row>
    <row r="9" customFormat="false" ht="19.5" hidden="false" customHeight="true" outlineLevel="0" collapsed="false">
      <c r="B9" s="38" t="n">
        <v>4</v>
      </c>
      <c r="C9" s="39" t="s">
        <v>60</v>
      </c>
    </row>
    <row r="10" customFormat="false" ht="19.5" hidden="false" customHeight="true" outlineLevel="0" collapsed="false">
      <c r="B10" s="38" t="n">
        <v>5</v>
      </c>
      <c r="C10" s="39" t="s">
        <v>61</v>
      </c>
    </row>
    <row r="12" customFormat="false" ht="15" hidden="false" customHeight="false" outlineLevel="0" collapsed="false">
      <c r="B12" s="17" t="s">
        <v>62</v>
      </c>
    </row>
    <row r="13" customFormat="false" ht="15" hidden="false" customHeight="false" outlineLevel="0" collapsed="false">
      <c r="B13" s="40"/>
      <c r="C13" s="41" t="s">
        <v>63</v>
      </c>
    </row>
    <row r="14" customFormat="false" ht="15" hidden="false" customHeight="false" outlineLevel="0" collapsed="false">
      <c r="B14" s="42"/>
      <c r="C14" s="41" t="s">
        <v>64</v>
      </c>
    </row>
    <row r="16" customFormat="false" ht="15" hidden="false" customHeight="false" outlineLevel="0" collapsed="false">
      <c r="B16" s="17" t="s">
        <v>65</v>
      </c>
    </row>
    <row r="17" customFormat="false" ht="19.5" hidden="false" customHeight="true" outlineLevel="0" collapsed="false">
      <c r="B17" s="43" t="s">
        <v>66</v>
      </c>
      <c r="C17" s="39" t="s">
        <v>67</v>
      </c>
    </row>
    <row r="18" customFormat="false" ht="19.5" hidden="false" customHeight="true" outlineLevel="0" collapsed="false">
      <c r="B18" s="43" t="s">
        <v>66</v>
      </c>
      <c r="C18" s="39" t="s">
        <v>68</v>
      </c>
    </row>
    <row r="19" customFormat="false" ht="19.5" hidden="false" customHeight="true" outlineLevel="0" collapsed="false">
      <c r="B19" s="43" t="s">
        <v>66</v>
      </c>
      <c r="C19" s="39" t="s">
        <v>69</v>
      </c>
    </row>
    <row r="21" customFormat="false" ht="15" hidden="false" customHeight="false" outlineLevel="0" collapsed="false">
      <c r="C21" s="44" t="s">
        <v>70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2026-10-18T16:12:46Z</dcterms:created>
  <dc:creator>openpyxl</dc:creator>
  <dc:description/>
  <dc:language>en-US</dc:language>
  <cp:lastModifiedBy/>
  <dcterms:modified xsi:type="dcterms:W3CDTF">2026-10-18T18:25:18Z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