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culadora" sheetId="1" state="visible" r:id="rId3"/>
    <sheet name="Vários produtos" sheetId="2" state="visible" r:id="rId4"/>
    <sheet name="Como usar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<sst xmlns="http://schemas.openxmlformats.org/spreadsheetml/2006/main" count="84" uniqueCount="79">
  <si>
    <t xml:space="preserve">Preço de Venda e Margem de Lucro</t>
  </si>
  <si>
    <t xml:space="preserve">Informe os custos e a margem desejada: a planilha calcula o preço certo, o lucro por unidade e o ponto de equilíbrio.</t>
  </si>
  <si>
    <t xml:space="preserve">Produto / serviço:</t>
  </si>
  <si>
    <t xml:space="preserve">Bolo de pote 300 g</t>
  </si>
  <si>
    <t xml:space="preserve">1. CUSTO DIRETO POR UNIDADE</t>
  </si>
  <si>
    <t xml:space="preserve">2. DESPESAS SOBRE A VENDA (%)</t>
  </si>
  <si>
    <t xml:space="preserve">3. DESPESAS FIXAS DO MÊS</t>
  </si>
  <si>
    <t xml:space="preserve">Matéria-prima / mercadoria</t>
  </si>
  <si>
    <t xml:space="preserve">Impostos (Simples / DAS)</t>
  </si>
  <si>
    <t xml:space="preserve">Aluguel, luz, água e internet</t>
  </si>
  <si>
    <t xml:space="preserve">Embalagem</t>
  </si>
  <si>
    <t xml:space="preserve">Taxa do cartão / maquininha</t>
  </si>
  <si>
    <t xml:space="preserve">Salários e pró-labore</t>
  </si>
  <si>
    <t xml:space="preserve">Frete de compra (por unidade)</t>
  </si>
  <si>
    <t xml:space="preserve">Comissão de vendedor</t>
  </si>
  <si>
    <t xml:space="preserve">Outras despesas fixas</t>
  </si>
  <si>
    <t xml:space="preserve">Mão de obra direta (por unidade)</t>
  </si>
  <si>
    <t xml:space="preserve">Taxa do marketplace / app de entrega</t>
  </si>
  <si>
    <t xml:space="preserve">Total de despesas fixas</t>
  </si>
  <si>
    <t xml:space="preserve">Outros custos por unidade</t>
  </si>
  <si>
    <t xml:space="preserve">Outras despesas variáveis</t>
  </si>
  <si>
    <t xml:space="preserve">Unidades vendidas por mês (estimativa)</t>
  </si>
  <si>
    <t xml:space="preserve">Custo direto total</t>
  </si>
  <si>
    <t xml:space="preserve">Total sobre a venda</t>
  </si>
  <si>
    <t xml:space="preserve">Despesa fixa por unidade</t>
  </si>
  <si>
    <t xml:space="preserve">4. MARGEM DE LUCRO DESEJADA</t>
  </si>
  <si>
    <t xml:space="preserve">Lucro líquido desejado (% do preço)</t>
  </si>
  <si>
    <t xml:space="preserve">PREÇO DE VENDA SUGERIDO</t>
  </si>
  <si>
    <t xml:space="preserve">MARKUP (MULTIPLICADOR)</t>
  </si>
  <si>
    <t xml:space="preserve">LUCRO POR UNIDADE</t>
  </si>
  <si>
    <t xml:space="preserve">Preço = (custo direto + despesa fixa por unidade) ÷ (1 − % sobre a venda − % de lucro). Arredondado para cima em R$ 0,10.</t>
  </si>
  <si>
    <t xml:space="preserve">Para onde vai cada venda</t>
  </si>
  <si>
    <t xml:space="preserve">Composição do preço</t>
  </si>
  <si>
    <t xml:space="preserve">Valor (R$)</t>
  </si>
  <si>
    <t xml:space="preserve">% do preço</t>
  </si>
  <si>
    <t xml:space="preserve">Custo direto</t>
  </si>
  <si>
    <t xml:space="preserve">Despesas fixas (rateio)</t>
  </si>
  <si>
    <t xml:space="preserve">Impostos e taxas sobre a venda</t>
  </si>
  <si>
    <t xml:space="preserve">Lucro líquido</t>
  </si>
  <si>
    <t xml:space="preserve">PREÇO DE VENDA</t>
  </si>
  <si>
    <t xml:space="preserve">Ponto de equilíbrio</t>
  </si>
  <si>
    <t xml:space="preserve">Margem de contribuição por unidade</t>
  </si>
  <si>
    <t xml:space="preserve">Unidades para pagar as despesas fixas</t>
  </si>
  <si>
    <t xml:space="preserve">Faturamento mínimo no mês</t>
  </si>
  <si>
    <t xml:space="preserve">Modelo gratuito do DocFree · docfree.com.br</t>
  </si>
  <si>
    <t xml:space="preserve">Tabela de preços de vários produtos</t>
  </si>
  <si>
    <t xml:space="preserve">Calcule o preço de toda a linha de produtos de uma vez. Compare com o preço que você pratica hoje.</t>
  </si>
  <si>
    <t xml:space="preserve">Produto</t>
  </si>
  <si>
    <t xml:space="preserve">Custo direto (R$)</t>
  </si>
  <si>
    <t xml:space="preserve">Despesa fixa por un. (R$)</t>
  </si>
  <si>
    <t xml:space="preserve">% sobre a venda</t>
  </si>
  <si>
    <t xml:space="preserve">% lucro desejado</t>
  </si>
  <si>
    <t xml:space="preserve">Preço sugerido</t>
  </si>
  <si>
    <t xml:space="preserve">Preço atual (praticado)</t>
  </si>
  <si>
    <t xml:space="preserve">Lucro real %</t>
  </si>
  <si>
    <t xml:space="preserve">Lucro real por un.</t>
  </si>
  <si>
    <t xml:space="preserve">Markup</t>
  </si>
  <si>
    <t xml:space="preserve">Situação</t>
  </si>
  <si>
    <t xml:space="preserve">Brigadeiro gourmet (un.)</t>
  </si>
  <si>
    <t xml:space="preserve">Torta inteira 1,5 kg</t>
  </si>
  <si>
    <t xml:space="preserve">Kit festa 50 doces</t>
  </si>
  <si>
    <t xml:space="preserve">Brownie</t>
  </si>
  <si>
    <t xml:space="preserve">Como usar esta planilha</t>
  </si>
  <si>
    <t xml:space="preserve">Passo a passo</t>
  </si>
  <si>
    <t xml:space="preserve">Na aba Calculadora, preencha os campos amarelos: custos do produto, despesas sobre a venda e despesas fixas do mês.</t>
  </si>
  <si>
    <t xml:space="preserve">Informe quantas unidades você vende por mês (estimativa) e o lucro que deseja ter.</t>
  </si>
  <si>
    <t xml:space="preserve">Veja o preço sugerido, o markup, o lucro por unidade e o ponto de equilíbrio.</t>
  </si>
  <si>
    <t xml:space="preserve">Na aba Vários produtos, calcule a tabela de preços inteira e compare com o preço que você cobra hoje.</t>
  </si>
  <si>
    <t xml:space="preserve">Revise os preços sempre que os custos mudarem.</t>
  </si>
  <si>
    <t xml:space="preserve">Legenda de cores</t>
  </si>
  <si>
    <t xml:space="preserve">Células brancas: é aqui que você digita.</t>
  </si>
  <si>
    <t xml:space="preserve">Células cinza: calculam sozinhas. Não precisa mexer.</t>
  </si>
  <si>
    <t xml:space="preserve">Dicas</t>
  </si>
  <si>
    <t xml:space="preserve">•</t>
  </si>
  <si>
    <t xml:space="preserve">Markup é o número pelo qual você multiplica o custo para chegar ao preço.</t>
  </si>
  <si>
    <t xml:space="preserve">Se aparecer "Margem alta demais", a soma de impostos, taxas e lucro passou de 100%: reduza o lucro desejado.</t>
  </si>
  <si>
    <t xml:space="preserve">Compare também com o preço dos concorrentes: o preço certo cobre os custos e cabe no mercado.</t>
  </si>
  <si>
    <t xml:space="preserve">Funciona no Excel, Google Planilhas e LibreOffice.</t>
  </si>
  <si>
    <t xml:space="preserve">Modelo gratuito do DocFree · docfree.com.br · planilhas e modelos sem cadastro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</si>
</sst>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&quot;R$ &quot;#,##0.00;[RED]&quot;-R$ &quot;#,##0.00;\-"/>
    <numFmt numFmtId="166" formatCode="0.0%"/>
    <numFmt numFmtId="167" formatCode="#,##0"/>
    <numFmt numFmtId="168" formatCode="0.00\x"/>
    <numFmt numFmtId="169" formatCode="#,##0&quot; unidades&quot;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9.5"/>
      <color rgb="FFE4EEEA"/>
      <name val="Arial"/>
      <family val="0"/>
      <charset val="1"/>
    </font>
    <font>
      <b val="true"/>
      <sz val="10"/>
      <color rgb="FF24332F"/>
      <name val="Arial"/>
      <family val="0"/>
      <charset val="1"/>
    </font>
    <font>
      <b val="true"/>
      <sz val="12"/>
      <color rgb="FF1F7A5A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sz val="10"/>
      <color rgb="FF24332F"/>
      <name val="Arial"/>
      <family val="0"/>
      <charset val="1"/>
    </font>
    <font>
      <b val="true"/>
      <sz val="10.5"/>
      <color rgb="FF2B5CB8"/>
      <name val="Arial"/>
      <family val="0"/>
      <charset val="1"/>
    </font>
    <font>
      <b val="true"/>
      <sz val="10.5"/>
      <color rgb="FF13241F"/>
      <name val="Arial"/>
      <family val="0"/>
      <charset val="1"/>
    </font>
    <font>
      <b val="true"/>
      <sz val="8.5"/>
      <color rgb="FFFFFFFF"/>
      <name val="Arial"/>
      <family val="0"/>
      <charset val="1"/>
    </font>
    <font>
      <b val="true"/>
      <sz val="17"/>
      <color rgb="FF1F7A5A"/>
      <name val="Arial"/>
      <family val="0"/>
      <charset val="1"/>
    </font>
    <font>
      <b val="true"/>
      <sz val="17"/>
      <color rgb="FF2B5CB8"/>
      <name val="Arial"/>
      <family val="0"/>
      <charset val="1"/>
    </font>
    <font>
      <b val="true"/>
      <sz val="17"/>
      <color rgb="FFE07B2E"/>
      <name val="Arial"/>
      <family val="0"/>
      <charset val="1"/>
    </font>
    <font>
      <i val="true"/>
      <sz val="8.5"/>
      <color rgb="FF6B7C77"/>
      <name val="Arial"/>
      <family val="0"/>
      <charset val="1"/>
    </font>
    <font>
      <b val="true"/>
      <sz val="12"/>
      <color rgb="FF13241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3241F"/>
      <name val="Arial"/>
      <family val="0"/>
      <charset val="1"/>
    </font>
    <font>
      <i val="true"/>
      <sz val="8.5"/>
      <color rgb="FF1F7A5A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1"/>
      <color rgb="FFFFFFFF"/>
      <name val="Arial"/>
      <family val="0"/>
      <charset val="1"/>
    </font>
    <font>
      <sz val="10.5"/>
      <color rgb="FF24332F"/>
      <name val="Arial"/>
      <family val="0"/>
      <charset val="1"/>
    </font>
    <font>
      <i val="true"/>
      <sz val="9"/>
      <color rgb="FF1F7A5A"/>
      <name val="Arial"/>
      <family val="0"/>
      <charset val="1"/>
    </font>
  </fonts>
  <fills count="15">
    <fill>
      <patternFill patternType="none"/>
    </fill>
    <fill>
      <patternFill patternType="gray125"/>
    </fill>
    <fill>
      <patternFill patternType="solid">
        <fgColor rgb="FF13241F"/>
        <bgColor rgb="FF24332F"/>
      </patternFill>
    </fill>
    <fill>
      <patternFill patternType="solid">
        <fgColor rgb="FF1F7A5A"/>
        <bgColor rgb="FF008080"/>
      </patternFill>
    </fill>
    <fill>
      <patternFill patternType="solid">
        <fgColor rgb="FFFFF6D5"/>
        <bgColor rgb="FFFDEBDD"/>
      </patternFill>
    </fill>
    <fill>
      <patternFill patternType="solid">
        <fgColor rgb="FFD24B46"/>
        <bgColor rgb="FF993366"/>
      </patternFill>
    </fill>
    <fill>
      <patternFill patternType="solid">
        <fgColor rgb="FF6B4FBB"/>
        <bgColor rgb="FF2B5CB8"/>
      </patternFill>
    </fill>
    <fill>
      <patternFill patternType="solid">
        <fgColor rgb="FFF3F6F5"/>
        <bgColor rgb="FFFAFCFB"/>
      </patternFill>
    </fill>
    <fill>
      <patternFill patternType="solid">
        <fgColor rgb="FF2B5CB8"/>
        <bgColor rgb="FF0066CC"/>
      </patternFill>
    </fill>
    <fill>
      <patternFill patternType="solid">
        <fgColor rgb="FFE07B2E"/>
        <bgColor rgb="FFFF8080"/>
      </patternFill>
    </fill>
    <fill>
      <patternFill patternType="solid">
        <fgColor rgb="FFE3F2EB"/>
        <bgColor rgb="FFE4EEEA"/>
      </patternFill>
    </fill>
    <fill>
      <patternFill patternType="solid">
        <fgColor rgb="FFE6EDFA"/>
        <bgColor rgb="FFE4EEEA"/>
      </patternFill>
    </fill>
    <fill>
      <patternFill patternType="solid">
        <fgColor rgb="FFFDEBDD"/>
        <bgColor rgb="FFFFF6D5"/>
      </patternFill>
    </fill>
    <fill>
      <patternFill patternType="solid">
        <fgColor rgb="FFFAFCFB"/>
        <bgColor rgb="FFFFFFFF"/>
      </patternFill>
    </fill>
    <fill>
      <patternFill patternType="solid">
        <fgColor rgb="FFFFFFFF"/>
        <bgColor rgb="FFFAFCFB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3DDD8"/>
      </left>
      <right/>
      <top style="thin">
        <color rgb="FFD3DDD8"/>
      </top>
      <bottom style="thin">
        <color rgb="FFD3DDD8"/>
      </bottom>
      <diagonal/>
    </border>
    <border diagonalUp="false" diagonalDown="false">
      <left style="thin">
        <color rgb="FFD3DDD8"/>
      </left>
      <right style="thin">
        <color rgb="FFD3DDD8"/>
      </right>
      <top style="thin">
        <color rgb="FFD3DDD8"/>
      </top>
      <bottom style="thin">
        <color rgb="FFD3DD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0" fillId="4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10" fillId="4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7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10" fillId="4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11" fillId="7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8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9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3" fillId="1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4" fillId="11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5" fillId="1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9" fillId="7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9" fillId="7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8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8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1" fillId="7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4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9" fontId="11" fillId="7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9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9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9" fillId="7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7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13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9" fillId="13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9" fillId="13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3" fillId="3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4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0" fillId="14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7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D24B46"/>
        <sz val="12"/>
      </font>
    </dxf>
    <dxf>
      <font>
        <name val="Arial"/>
        <charset val="1"/>
        <family val="0"/>
        <b val="1"/>
        <color rgb="FFFFFFFF"/>
      </font>
      <fill>
        <patternFill>
          <bgColor rgb="FFD24B46"/>
        </patternFill>
      </fill>
    </dxf>
    <dxf>
      <font>
        <name val="Arial"/>
        <charset val="1"/>
        <family val="0"/>
        <b val="1"/>
        <color rgb="FFE07B2E"/>
      </font>
      <fill>
        <patternFill>
          <bgColor rgb="FFFFF6D5"/>
        </patternFill>
      </fill>
    </dxf>
    <dxf>
      <font>
        <name val="Arial"/>
        <charset val="1"/>
        <family val="0"/>
        <b val="1"/>
        <color rgb="FF1F7A5A"/>
      </font>
      <fill>
        <patternFill>
          <bgColor rgb="FFE3F2E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5A"/>
      <rgbColor rgb="FFD3DDD8"/>
      <rgbColor rgb="FF6B7C77"/>
      <rgbColor rgb="FF9999FF"/>
      <rgbColor rgb="FFD24B46"/>
      <rgbColor rgb="FFFFF6D5"/>
      <rgbColor rgb="FFE3F2EB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4EEEA"/>
      <rgbColor rgb="FFE6EDFA"/>
      <rgbColor rgb="FFFDEBDD"/>
      <rgbColor rgb="FFFAFCFB"/>
      <rgbColor rgb="FFFF99CC"/>
      <rgbColor rgb="FFCC99FF"/>
      <rgbColor rgb="FFF3F6F5"/>
      <rgbColor rgb="FF2B5CB8"/>
      <rgbColor rgb="FF33CCCC"/>
      <rgbColor rgb="FF99CC00"/>
      <rgbColor rgb="FFFFCC00"/>
      <rgbColor rgb="FFFF9900"/>
      <rgbColor rgb="FFE07B2E"/>
      <rgbColor rgb="FF6B4FBB"/>
      <rgbColor rgb="FF969696"/>
      <rgbColor rgb="FF003366"/>
      <rgbColor rgb="FF4F81BD"/>
      <rgbColor rgb="FF13241F"/>
      <rgbColor rgb="FF333300"/>
      <rgbColor rgb="FF993300"/>
      <rgbColor rgb="FF993366"/>
      <rgbColor rgb="FF333399"/>
      <rgbColor rgb="FF2433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Composição do preço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doughnutChart>
        <c:varyColors val="1"/>
        <c:ser>
          <c:idx val="0"/>
          <c:order val="0"/>
          <c:tx>
            <c:strRef>
              <c:f>Calculadora!C24</c:f>
              <c:strCache>
                <c:ptCount val="1"/>
                <c:pt idx="0">
                  <c:v>Valor (R$)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1f7a5a"/>
              </a:solidFill>
              <a:ln w="0">
                <a:noFill/>
              </a:ln>
            </c:spPr>
          </c:dPt>
          <c:dPt>
            <c:idx val="1"/>
            <c:spPr>
              <a:solidFill>
                <a:srgbClr val="2b5cb8"/>
              </a:solidFill>
              <a:ln w="0">
                <a:noFill/>
              </a:ln>
            </c:spPr>
          </c:dPt>
          <c:dPt>
            <c:idx val="2"/>
            <c:spPr>
              <a:solidFill>
                <a:srgbClr val="e07b2e"/>
              </a:solidFill>
              <a:ln w="0">
                <a:noFill/>
              </a:ln>
            </c:spPr>
          </c:dPt>
          <c:dPt>
            <c:idx val="3"/>
            <c:spPr>
              <a:solidFill>
                <a:srgbClr val="d24b46"/>
              </a:solidFill>
              <a:ln w="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"/>
              <c:txPr>
                <a:bodyPr wrap="non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</c:dLbls>
          <c:cat>
            <c:strRef>
              <c:f>Calculadora!$B$25:$B$28</c:f>
              <c:strCache>
                <c:ptCount val="4"/>
                <c:pt idx="0">
                  <c:v>Custo direto</c:v>
                </c:pt>
                <c:pt idx="1">
                  <c:v>Despesas fixas (rateio)</c:v>
                </c:pt>
                <c:pt idx="2">
                  <c:v>Impostos e taxas sobre a venda</c:v>
                </c:pt>
                <c:pt idx="3">
                  <c:v>Lucro líquido</c:v>
                </c:pt>
              </c:strCache>
            </c:strRef>
          </c:cat>
          <c:val>
            <c:numRef>
              <c:f>Calculadora!$C$25:$C$28</c:f>
              <c:numCache>
                <c:formatCode>"R$ "#,##0.00;[RED]"-R$ "#,##0.00;\-</c:formatCode>
                <c:ptCount val="4"/>
                <c:pt idx="0">
                  <c:v>7.5</c:v>
                </c:pt>
                <c:pt idx="1">
                  <c:v>6.66666666666667</c:v>
                </c:pt>
                <c:pt idx="2">
                  <c:v>1.786</c:v>
                </c:pt>
                <c:pt idx="3">
                  <c:v>2.84733333333333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20</xdr:row>
      <xdr:rowOff>156240</xdr:rowOff>
    </xdr:from>
    <xdr:to>
      <xdr:col>9</xdr:col>
      <xdr:colOff>435240</xdr:colOff>
      <xdr:row>32</xdr:row>
      <xdr:rowOff>55080</xdr:rowOff>
    </xdr:to>
    <xdr:graphicFrame>
      <xdr:nvGraphicFramePr>
        <xdr:cNvPr id="0" name="Chart 1"/>
        <xdr:cNvGraphicFramePr/>
      </xdr:nvGraphicFramePr>
      <xdr:xfrm>
        <a:off x="7189560" y="4838760"/>
        <a:ext cx="3959280" cy="2375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241F"/>
    <pageSetUpPr fitToPage="true"/>
  </sheetPr>
  <dimension ref="B1:I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34"/>
    <col collapsed="false" customWidth="true" hidden="false" outlineLevel="0" max="3" min="3" style="1" width="16"/>
    <col collapsed="false" customWidth="true" hidden="false" outlineLevel="0" max="4" min="4" style="1" width="4"/>
    <col collapsed="false" customWidth="true" hidden="false" outlineLevel="0" max="5" min="5" style="1" width="30"/>
    <col collapsed="false" customWidth="true" hidden="false" outlineLevel="0" max="6" min="6" style="1" width="16"/>
    <col collapsed="false" customWidth="true" hidden="false" outlineLevel="0" max="7" min="7" style="1" width="4"/>
    <col collapsed="false" customWidth="true" hidden="false" outlineLevel="0" max="8" min="8" style="1" width="30"/>
    <col collapsed="false" customWidth="true" hidden="false" outlineLevel="0" max="9" min="9" style="1" width="16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0</v>
      </c>
      <c r="C2" s="2"/>
      <c r="D2" s="2"/>
      <c r="E2" s="2"/>
      <c r="F2" s="2"/>
      <c r="G2" s="2"/>
      <c r="H2" s="2"/>
      <c r="I2" s="2"/>
    </row>
    <row r="3" customFormat="false" ht="21.75" hidden="false" customHeight="true" outlineLevel="0" collapsed="false">
      <c r="B3" s="3" t="s">
        <v>1</v>
      </c>
      <c r="C3" s="3"/>
      <c r="D3" s="3"/>
      <c r="E3" s="3"/>
      <c r="F3" s="3"/>
      <c r="G3" s="3"/>
      <c r="H3" s="3"/>
      <c r="I3" s="3"/>
    </row>
    <row r="5" customFormat="false" ht="15" hidden="false" customHeight="false" outlineLevel="0" collapsed="false">
      <c r="B5" s="4" t="s">
        <v>2</v>
      </c>
      <c r="C5" s="5" t="s">
        <v>3</v>
      </c>
      <c r="D5" s="5"/>
      <c r="E5" s="5"/>
      <c r="F5" s="5"/>
    </row>
    <row r="7" customFormat="false" ht="30" hidden="false" customHeight="true" outlineLevel="0" collapsed="false">
      <c r="B7" s="6" t="s">
        <v>4</v>
      </c>
      <c r="C7" s="6"/>
      <c r="E7" s="7" t="s">
        <v>5</v>
      </c>
      <c r="F7" s="7"/>
      <c r="H7" s="8" t="s">
        <v>6</v>
      </c>
      <c r="I7" s="8"/>
    </row>
    <row r="8" customFormat="false" ht="15" hidden="false" customHeight="false" outlineLevel="0" collapsed="false">
      <c r="B8" s="9" t="s">
        <v>7</v>
      </c>
      <c r="C8" s="10" t="n">
        <v>4.8</v>
      </c>
      <c r="E8" s="9" t="s">
        <v>8</v>
      </c>
      <c r="F8" s="11" t="n">
        <v>0.06</v>
      </c>
      <c r="H8" s="9" t="s">
        <v>9</v>
      </c>
      <c r="I8" s="10" t="n">
        <v>1800</v>
      </c>
    </row>
    <row r="9" customFormat="false" ht="15" hidden="false" customHeight="false" outlineLevel="0" collapsed="false">
      <c r="B9" s="9" t="s">
        <v>10</v>
      </c>
      <c r="C9" s="10" t="n">
        <v>1.1</v>
      </c>
      <c r="E9" s="9" t="s">
        <v>11</v>
      </c>
      <c r="F9" s="11" t="n">
        <v>0.035</v>
      </c>
      <c r="H9" s="9" t="s">
        <v>12</v>
      </c>
      <c r="I9" s="10" t="n">
        <v>3500</v>
      </c>
    </row>
    <row r="10" customFormat="false" ht="15" hidden="false" customHeight="false" outlineLevel="0" collapsed="false">
      <c r="B10" s="9" t="s">
        <v>13</v>
      </c>
      <c r="C10" s="10" t="n">
        <v>0.3</v>
      </c>
      <c r="E10" s="9" t="s">
        <v>14</v>
      </c>
      <c r="F10" s="11" t="n">
        <v>0</v>
      </c>
      <c r="H10" s="9" t="s">
        <v>15</v>
      </c>
      <c r="I10" s="10" t="n">
        <v>700</v>
      </c>
    </row>
    <row r="11" customFormat="false" ht="23.85" hidden="false" customHeight="false" outlineLevel="0" collapsed="false">
      <c r="B11" s="9" t="s">
        <v>16</v>
      </c>
      <c r="C11" s="10" t="n">
        <v>1.2</v>
      </c>
      <c r="E11" s="9" t="s">
        <v>17</v>
      </c>
      <c r="F11" s="11" t="n">
        <v>0</v>
      </c>
      <c r="H11" s="12" t="s">
        <v>18</v>
      </c>
      <c r="I11" s="13" t="n">
        <f aca="false">SUM(I8:I10)</f>
        <v>6000</v>
      </c>
    </row>
    <row r="12" customFormat="false" ht="23.85" hidden="false" customHeight="false" outlineLevel="0" collapsed="false">
      <c r="B12" s="9" t="s">
        <v>19</v>
      </c>
      <c r="C12" s="10" t="n">
        <v>0.1</v>
      </c>
      <c r="E12" s="9" t="s">
        <v>20</v>
      </c>
      <c r="F12" s="11" t="n">
        <v>0</v>
      </c>
      <c r="H12" s="9" t="s">
        <v>21</v>
      </c>
      <c r="I12" s="14" t="n">
        <v>900</v>
      </c>
    </row>
    <row r="13" customFormat="false" ht="15" hidden="false" customHeight="false" outlineLevel="0" collapsed="false">
      <c r="B13" s="12" t="s">
        <v>22</v>
      </c>
      <c r="C13" s="13" t="n">
        <f aca="false">SUM(C8:C12)</f>
        <v>7.5</v>
      </c>
      <c r="E13" s="12" t="s">
        <v>23</v>
      </c>
      <c r="F13" s="15" t="n">
        <f aca="false">SUM(F8:F12)</f>
        <v>0.095</v>
      </c>
      <c r="H13" s="12" t="s">
        <v>24</v>
      </c>
      <c r="I13" s="13" t="n">
        <f aca="false">IF(I12=0,0,I11/I12)</f>
        <v>6.66666666666667</v>
      </c>
    </row>
    <row r="15" customFormat="false" ht="30" hidden="false" customHeight="true" outlineLevel="0" collapsed="false">
      <c r="B15" s="16" t="s">
        <v>25</v>
      </c>
      <c r="C15" s="16"/>
    </row>
    <row r="16" customFormat="false" ht="15" hidden="false" customHeight="false" outlineLevel="0" collapsed="false">
      <c r="B16" s="9" t="s">
        <v>26</v>
      </c>
      <c r="C16" s="11" t="n">
        <v>0.15</v>
      </c>
    </row>
    <row r="18" customFormat="false" ht="18" hidden="false" customHeight="true" outlineLevel="0" collapsed="false">
      <c r="B18" s="17" t="s">
        <v>27</v>
      </c>
      <c r="C18" s="17"/>
      <c r="E18" s="18" t="s">
        <v>28</v>
      </c>
      <c r="F18" s="18"/>
      <c r="H18" s="19" t="s">
        <v>29</v>
      </c>
      <c r="I18" s="19"/>
    </row>
    <row r="19" customFormat="false" ht="15" hidden="false" customHeight="false" outlineLevel="0" collapsed="false">
      <c r="B19" s="20" t="n">
        <f aca="false">IFERROR(ROUNDUP((C13+I13)/(1-F13-C16),1),"Margem alta demais")</f>
        <v>18.8</v>
      </c>
      <c r="C19" s="20"/>
      <c r="E19" s="21" t="n">
        <f aca="false">IFERROR(B19/C13,"-")</f>
        <v>2.50666666666667</v>
      </c>
      <c r="F19" s="21"/>
      <c r="H19" s="22" t="n">
        <f aca="false">IFERROR(B19-C13-I13-B19*F13,"-")</f>
        <v>2.84733333333333</v>
      </c>
      <c r="I19" s="22"/>
    </row>
    <row r="20" customFormat="false" ht="15" hidden="false" customHeight="false" outlineLevel="0" collapsed="false">
      <c r="B20" s="20"/>
      <c r="C20" s="20"/>
      <c r="E20" s="21"/>
      <c r="F20" s="21"/>
      <c r="H20" s="22"/>
      <c r="I20" s="22"/>
    </row>
    <row r="21" customFormat="false" ht="15" hidden="false" customHeight="false" outlineLevel="0" collapsed="false">
      <c r="B21" s="23" t="s">
        <v>30</v>
      </c>
      <c r="C21" s="23"/>
      <c r="D21" s="23"/>
      <c r="E21" s="23"/>
      <c r="F21" s="23"/>
      <c r="G21" s="23"/>
      <c r="H21" s="23"/>
      <c r="I21" s="23"/>
    </row>
    <row r="23" customFormat="false" ht="15" hidden="false" customHeight="false" outlineLevel="0" collapsed="false">
      <c r="B23" s="24" t="s">
        <v>31</v>
      </c>
    </row>
    <row r="24" customFormat="false" ht="30" hidden="false" customHeight="true" outlineLevel="0" collapsed="false">
      <c r="B24" s="6" t="s">
        <v>32</v>
      </c>
      <c r="C24" s="6" t="s">
        <v>33</v>
      </c>
      <c r="D24" s="6"/>
      <c r="E24" s="6" t="s">
        <v>34</v>
      </c>
    </row>
    <row r="25" customFormat="false" ht="15" hidden="false" customHeight="false" outlineLevel="0" collapsed="false">
      <c r="B25" s="25" t="s">
        <v>35</v>
      </c>
      <c r="C25" s="26" t="n">
        <f aca="false">IFERROR(C13,0)</f>
        <v>7.5</v>
      </c>
      <c r="D25" s="27"/>
      <c r="E25" s="28" t="n">
        <f aca="false">IFERROR(C25/$B$19,0)</f>
        <v>0.398936170212766</v>
      </c>
    </row>
    <row r="26" customFormat="false" ht="15" hidden="false" customHeight="false" outlineLevel="0" collapsed="false">
      <c r="B26" s="25" t="s">
        <v>36</v>
      </c>
      <c r="C26" s="26" t="n">
        <f aca="false">IFERROR(I13,0)</f>
        <v>6.66666666666667</v>
      </c>
      <c r="D26" s="27"/>
      <c r="E26" s="28" t="n">
        <f aca="false">IFERROR(C26/$B$19,0)</f>
        <v>0.354609929078014</v>
      </c>
    </row>
    <row r="27" customFormat="false" ht="15" hidden="false" customHeight="false" outlineLevel="0" collapsed="false">
      <c r="B27" s="25" t="s">
        <v>37</v>
      </c>
      <c r="C27" s="26" t="n">
        <f aca="false">IFERROR(B19*F13,0)</f>
        <v>1.786</v>
      </c>
      <c r="D27" s="27"/>
      <c r="E27" s="28" t="n">
        <f aca="false">IFERROR(C27/$B$19,0)</f>
        <v>0.095</v>
      </c>
    </row>
    <row r="28" customFormat="false" ht="15" hidden="false" customHeight="false" outlineLevel="0" collapsed="false">
      <c r="B28" s="25" t="s">
        <v>38</v>
      </c>
      <c r="C28" s="26" t="n">
        <f aca="false">IFERROR(B19-C25-C26-C27,0)</f>
        <v>2.84733333333333</v>
      </c>
      <c r="D28" s="27"/>
      <c r="E28" s="28" t="n">
        <f aca="false">IFERROR(C28/$B$19,0)</f>
        <v>0.15145390070922</v>
      </c>
    </row>
    <row r="29" customFormat="false" ht="15" hidden="false" customHeight="false" outlineLevel="0" collapsed="false">
      <c r="B29" s="29" t="s">
        <v>39</v>
      </c>
      <c r="C29" s="30" t="n">
        <f aca="false">SUM(C25:C28)</f>
        <v>18.8</v>
      </c>
      <c r="E29" s="31" t="n">
        <f aca="false">SUM(E25:E28)</f>
        <v>1</v>
      </c>
    </row>
    <row r="32" customFormat="false" ht="15" hidden="false" customHeight="false" outlineLevel="0" collapsed="false">
      <c r="B32" s="24" t="s">
        <v>40</v>
      </c>
    </row>
    <row r="33" customFormat="false" ht="15" hidden="false" customHeight="false" outlineLevel="0" collapsed="false">
      <c r="B33" s="25" t="s">
        <v>41</v>
      </c>
      <c r="C33" s="32" t="n">
        <f aca="false">IFERROR(B19-C13-B19*F13,0)</f>
        <v>9.514</v>
      </c>
      <c r="E33" s="33" t="str">
        <f aca="false">IFERROR("Vendendo menos de "&amp;TEXT(C34,"0")&amp;" unidades por mês, a empresa tem prejuízo. A partir disso, cada unidade vendida gera "&amp;"R$ "&amp;FIXED(C33,2)&amp;" para o lucro.","")</f>
        <v>Vendendo menos de 631 unidades por mês, a empresa tem prejuízo. A partir disso, cada unidade vendida gera R$ 9.51 para o lucro.</v>
      </c>
      <c r="F33" s="33"/>
      <c r="G33" s="33"/>
      <c r="H33" s="33"/>
      <c r="I33" s="33"/>
    </row>
    <row r="34" customFormat="false" ht="15" hidden="false" customHeight="false" outlineLevel="0" collapsed="false">
      <c r="B34" s="25" t="s">
        <v>42</v>
      </c>
      <c r="C34" s="34" t="n">
        <f aca="false">IFERROR(ROUNDUP(I11/C33,0),0)</f>
        <v>631</v>
      </c>
      <c r="E34" s="33"/>
      <c r="F34" s="33"/>
      <c r="G34" s="33"/>
      <c r="H34" s="33"/>
      <c r="I34" s="33"/>
    </row>
    <row r="35" customFormat="false" ht="15" hidden="false" customHeight="false" outlineLevel="0" collapsed="false">
      <c r="B35" s="25" t="s">
        <v>43</v>
      </c>
      <c r="C35" s="32" t="n">
        <f aca="false">IFERROR(C34*B19,0)</f>
        <v>11862.8</v>
      </c>
      <c r="E35" s="33"/>
      <c r="F35" s="33"/>
      <c r="G35" s="33"/>
      <c r="H35" s="33"/>
      <c r="I35" s="33"/>
    </row>
    <row r="37" customFormat="false" ht="15" hidden="false" customHeight="false" outlineLevel="0" collapsed="false">
      <c r="B37" s="35" t="s">
        <v>44</v>
      </c>
    </row>
  </sheetData>
  <mergeCells count="15">
    <mergeCell ref="B2:I2"/>
    <mergeCell ref="B3:I3"/>
    <mergeCell ref="C5:F5"/>
    <mergeCell ref="B7:C7"/>
    <mergeCell ref="E7:F7"/>
    <mergeCell ref="H7:I7"/>
    <mergeCell ref="B15:C15"/>
    <mergeCell ref="B18:C18"/>
    <mergeCell ref="E18:F18"/>
    <mergeCell ref="H18:I18"/>
    <mergeCell ref="B19:C20"/>
    <mergeCell ref="E19:F20"/>
    <mergeCell ref="H19:I20"/>
    <mergeCell ref="B21:I21"/>
    <mergeCell ref="E33:I35"/>
  </mergeCells>
  <conditionalFormatting sqref="B19">
    <cfRule type="expression" priority="2" aboveAverage="0" equalAverage="0" bottom="0" percent="0" rank="0" text="" dxfId="0">
      <formula>ISTEXT(B19)</formula>
    </cfRule>
  </conditionalFormatting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L1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28"/>
    <col collapsed="false" customWidth="true" hidden="false" outlineLevel="0" max="4" min="3" style="1" width="13"/>
    <col collapsed="false" customWidth="true" hidden="false" outlineLevel="0" max="6" min="5" style="1" width="12"/>
    <col collapsed="false" customWidth="true" hidden="false" outlineLevel="0" max="8" min="7" style="1" width="13"/>
    <col collapsed="false" customWidth="true" hidden="false" outlineLevel="0" max="9" min="9" style="1" width="12"/>
    <col collapsed="false" customWidth="true" hidden="false" outlineLevel="0" max="12" min="10" style="1" width="13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45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21.75" hidden="false" customHeight="true" outlineLevel="0" collapsed="false">
      <c r="B3" s="3" t="s">
        <v>46</v>
      </c>
      <c r="C3" s="3"/>
      <c r="D3" s="3"/>
      <c r="E3" s="3"/>
      <c r="F3" s="3"/>
      <c r="G3" s="3"/>
      <c r="H3" s="3"/>
      <c r="I3" s="3"/>
      <c r="J3" s="3"/>
      <c r="K3" s="3"/>
      <c r="L3" s="3"/>
    </row>
    <row r="5" customFormat="false" ht="33.75" hidden="false" customHeight="true" outlineLevel="0" collapsed="false">
      <c r="B5" s="6" t="s">
        <v>47</v>
      </c>
      <c r="C5" s="6" t="s">
        <v>48</v>
      </c>
      <c r="D5" s="6" t="s">
        <v>49</v>
      </c>
      <c r="E5" s="6" t="s">
        <v>50</v>
      </c>
      <c r="F5" s="6" t="s">
        <v>51</v>
      </c>
      <c r="G5" s="6" t="s">
        <v>52</v>
      </c>
      <c r="H5" s="6" t="s">
        <v>53</v>
      </c>
      <c r="I5" s="6" t="s">
        <v>54</v>
      </c>
      <c r="J5" s="6" t="s">
        <v>55</v>
      </c>
      <c r="K5" s="6" t="s">
        <v>56</v>
      </c>
      <c r="L5" s="6" t="s">
        <v>57</v>
      </c>
    </row>
    <row r="6" customFormat="false" ht="15" hidden="false" customHeight="false" outlineLevel="0" collapsed="false">
      <c r="B6" s="25" t="s">
        <v>3</v>
      </c>
      <c r="C6" s="36" t="n">
        <v>7.5</v>
      </c>
      <c r="D6" s="36" t="n">
        <v>6.67</v>
      </c>
      <c r="E6" s="37" t="n">
        <v>0.095</v>
      </c>
      <c r="F6" s="37" t="n">
        <v>0.15</v>
      </c>
      <c r="G6" s="26" t="n">
        <f aca="false">IF(OR(B6="",C6=""),"",IFERROR(ROUNDUP((C6+N(D6))/(1-N(E6)-N(F6)),1),"-"))</f>
        <v>18.8</v>
      </c>
      <c r="H6" s="36" t="n">
        <v>21.9</v>
      </c>
      <c r="I6" s="28" t="n">
        <f aca="false">IF(OR(B6="",N(H6)=0),"",(H6-C6-N(D6)-H6*N(E6))/H6)</f>
        <v>0.25796803652968</v>
      </c>
      <c r="J6" s="26" t="n">
        <f aca="false">IF(I6="","",H6*I6)</f>
        <v>5.6495</v>
      </c>
      <c r="K6" s="38" t="n">
        <f aca="false">IF(OR(B6="",N(H6)=0,N(C6)=0),"",H6/C6)</f>
        <v>2.92</v>
      </c>
      <c r="L6" s="39" t="str">
        <f aca="false">IF(I6="","",IF(I6&lt;0,"Prejuízo",IF(I6&lt;N(F6),"Abaixo da meta","Na meta")))</f>
        <v>Na meta</v>
      </c>
    </row>
    <row r="7" customFormat="false" ht="15" hidden="false" customHeight="false" outlineLevel="0" collapsed="false">
      <c r="B7" s="40" t="s">
        <v>58</v>
      </c>
      <c r="C7" s="41" t="n">
        <v>1.1</v>
      </c>
      <c r="D7" s="41" t="n">
        <v>0.8</v>
      </c>
      <c r="E7" s="42" t="n">
        <v>0.095</v>
      </c>
      <c r="F7" s="42" t="n">
        <v>0.2</v>
      </c>
      <c r="G7" s="26" t="n">
        <f aca="false">IF(OR(B7="",C7=""),"",IFERROR(ROUNDUP((C7+N(D7))/(1-N(E7)-N(F7)),1),"-"))</f>
        <v>2.7</v>
      </c>
      <c r="H7" s="41" t="n">
        <v>3.5</v>
      </c>
      <c r="I7" s="28" t="n">
        <f aca="false">IF(OR(B7="",N(H7)=0),"",(H7-C7-N(D7)-H7*N(E7))/H7)</f>
        <v>0.362142857142857</v>
      </c>
      <c r="J7" s="26" t="n">
        <f aca="false">IF(I7="","",H7*I7)</f>
        <v>1.2675</v>
      </c>
      <c r="K7" s="38" t="n">
        <f aca="false">IF(OR(B7="",N(H7)=0,N(C7)=0),"",H7/C7)</f>
        <v>3.18181818181818</v>
      </c>
      <c r="L7" s="39" t="str">
        <f aca="false">IF(I7="","",IF(I7&lt;0,"Prejuízo",IF(I7&lt;N(F7),"Abaixo da meta","Na meta")))</f>
        <v>Na meta</v>
      </c>
    </row>
    <row r="8" customFormat="false" ht="15" hidden="false" customHeight="false" outlineLevel="0" collapsed="false">
      <c r="B8" s="25" t="s">
        <v>59</v>
      </c>
      <c r="C8" s="36" t="n">
        <v>38</v>
      </c>
      <c r="D8" s="36" t="n">
        <v>15</v>
      </c>
      <c r="E8" s="37" t="n">
        <v>0.095</v>
      </c>
      <c r="F8" s="37" t="n">
        <v>0.15</v>
      </c>
      <c r="G8" s="26" t="n">
        <f aca="false">IF(OR(B8="",C8=""),"",IFERROR(ROUNDUP((C8+N(D8))/(1-N(E8)-N(F8)),1),"-"))</f>
        <v>70.2</v>
      </c>
      <c r="H8" s="36" t="n">
        <v>79.9</v>
      </c>
      <c r="I8" s="28" t="n">
        <f aca="false">IF(OR(B8="",N(H8)=0),"",(H8-C8-N(D8)-H8*N(E8))/H8)</f>
        <v>0.241670838548185</v>
      </c>
      <c r="J8" s="26" t="n">
        <f aca="false">IF(I8="","",H8*I8)</f>
        <v>19.3095</v>
      </c>
      <c r="K8" s="38" t="n">
        <f aca="false">IF(OR(B8="",N(H8)=0,N(C8)=0),"",H8/C8)</f>
        <v>2.10263157894737</v>
      </c>
      <c r="L8" s="39" t="str">
        <f aca="false">IF(I8="","",IF(I8&lt;0,"Prejuízo",IF(I8&lt;N(F8),"Abaixo da meta","Na meta")))</f>
        <v>Na meta</v>
      </c>
    </row>
    <row r="9" customFormat="false" ht="23.85" hidden="false" customHeight="false" outlineLevel="0" collapsed="false">
      <c r="B9" s="40" t="s">
        <v>60</v>
      </c>
      <c r="C9" s="41" t="n">
        <v>42</v>
      </c>
      <c r="D9" s="41" t="n">
        <v>20</v>
      </c>
      <c r="E9" s="42" t="n">
        <v>0.095</v>
      </c>
      <c r="F9" s="42" t="n">
        <v>0.2</v>
      </c>
      <c r="G9" s="26" t="n">
        <f aca="false">IF(OR(B9="",C9=""),"",IFERROR(ROUNDUP((C9+N(D9))/(1-N(E9)-N(F9)),1),"-"))</f>
        <v>88</v>
      </c>
      <c r="H9" s="41" t="n">
        <v>79.9</v>
      </c>
      <c r="I9" s="28" t="n">
        <f aca="false">IF(OR(B9="",N(H9)=0),"",(H9-C9-N(D9)-H9*N(E9))/H9)</f>
        <v>0.129030037546934</v>
      </c>
      <c r="J9" s="26" t="n">
        <f aca="false">IF(I9="","",H9*I9)</f>
        <v>10.3095</v>
      </c>
      <c r="K9" s="38" t="n">
        <f aca="false">IF(OR(B9="",N(H9)=0,N(C9)=0),"",H9/C9)</f>
        <v>1.90238095238095</v>
      </c>
      <c r="L9" s="39" t="str">
        <f aca="false">IF(I9="","",IF(I9&lt;0,"Prejuízo",IF(I9&lt;N(F9),"Abaixo da meta","Na meta")))</f>
        <v>Abaixo da meta</v>
      </c>
    </row>
    <row r="10" customFormat="false" ht="15" hidden="false" customHeight="false" outlineLevel="0" collapsed="false">
      <c r="B10" s="25" t="s">
        <v>61</v>
      </c>
      <c r="C10" s="36" t="n">
        <v>2.9</v>
      </c>
      <c r="D10" s="36" t="n">
        <v>1.6</v>
      </c>
      <c r="E10" s="37" t="n">
        <v>0.095</v>
      </c>
      <c r="F10" s="37" t="n">
        <v>0.15</v>
      </c>
      <c r="G10" s="26" t="n">
        <f aca="false">IF(OR(B10="",C10=""),"",IFERROR(ROUNDUP((C10+N(D10))/(1-N(E10)-N(F10)),1),"-"))</f>
        <v>6</v>
      </c>
      <c r="H10" s="36" t="n">
        <v>4.9</v>
      </c>
      <c r="I10" s="28" t="n">
        <f aca="false">IF(OR(B10="",N(H10)=0),"",(H10-C10-N(D10)-H10*N(E10))/H10)</f>
        <v>-0.0133673469387754</v>
      </c>
      <c r="J10" s="26" t="n">
        <f aca="false">IF(I10="","",H10*I10)</f>
        <v>-0.0654999999999997</v>
      </c>
      <c r="K10" s="38" t="n">
        <f aca="false">IF(OR(B10="",N(H10)=0,N(C10)=0),"",H10/C10)</f>
        <v>1.68965517241379</v>
      </c>
      <c r="L10" s="39" t="str">
        <f aca="false">IF(I10="","",IF(I10&lt;0,"Prejuízo",IF(I10&lt;N(F10),"Abaixo da meta","Na meta")))</f>
        <v>Prejuízo</v>
      </c>
    </row>
    <row r="11" customFormat="false" ht="15" hidden="false" customHeight="false" outlineLevel="0" collapsed="false">
      <c r="B11" s="40"/>
      <c r="C11" s="41"/>
      <c r="D11" s="41"/>
      <c r="E11" s="42"/>
      <c r="F11" s="42"/>
      <c r="G11" s="26" t="str">
        <f aca="false">IF(OR(B11="",C11=""),"",IFERROR(ROUNDUP((C11+N(D11))/(1-N(E11)-N(F11)),1),"-"))</f>
        <v/>
      </c>
      <c r="H11" s="41"/>
      <c r="I11" s="28" t="str">
        <f aca="false">IF(OR(B11="",N(H11)=0),"",(H11-C11-N(D11)-H11*N(E11))/H11)</f>
        <v/>
      </c>
      <c r="J11" s="26" t="str">
        <f aca="false">IF(I11="","",H11*I11)</f>
        <v/>
      </c>
      <c r="K11" s="38" t="str">
        <f aca="false">IF(OR(B11="",N(H11)=0,N(C11)=0),"",H11/C11)</f>
        <v/>
      </c>
      <c r="L11" s="39" t="str">
        <f aca="false">IF(I11="","",IF(I11&lt;0,"Prejuízo",IF(I11&lt;N(F11),"Abaixo da meta","Na meta")))</f>
        <v/>
      </c>
    </row>
    <row r="12" customFormat="false" ht="15" hidden="false" customHeight="false" outlineLevel="0" collapsed="false">
      <c r="B12" s="25"/>
      <c r="C12" s="36"/>
      <c r="D12" s="36"/>
      <c r="E12" s="37"/>
      <c r="F12" s="37"/>
      <c r="G12" s="26" t="str">
        <f aca="false">IF(OR(B12="",C12=""),"",IFERROR(ROUNDUP((C12+N(D12))/(1-N(E12)-N(F12)),1),"-"))</f>
        <v/>
      </c>
      <c r="H12" s="36"/>
      <c r="I12" s="28" t="str">
        <f aca="false">IF(OR(B12="",N(H12)=0),"",(H12-C12-N(D12)-H12*N(E12))/H12)</f>
        <v/>
      </c>
      <c r="J12" s="26" t="str">
        <f aca="false">IF(I12="","",H12*I12)</f>
        <v/>
      </c>
      <c r="K12" s="38" t="str">
        <f aca="false">IF(OR(B12="",N(H12)=0,N(C12)=0),"",H12/C12)</f>
        <v/>
      </c>
      <c r="L12" s="39" t="str">
        <f aca="false">IF(I12="","",IF(I12&lt;0,"Prejuízo",IF(I12&lt;N(F12),"Abaixo da meta","Na meta")))</f>
        <v/>
      </c>
    </row>
    <row r="13" customFormat="false" ht="15" hidden="false" customHeight="false" outlineLevel="0" collapsed="false">
      <c r="B13" s="40"/>
      <c r="C13" s="41"/>
      <c r="D13" s="41"/>
      <c r="E13" s="42"/>
      <c r="F13" s="42"/>
      <c r="G13" s="26" t="str">
        <f aca="false">IF(OR(B13="",C13=""),"",IFERROR(ROUNDUP((C13+N(D13))/(1-N(E13)-N(F13)),1),"-"))</f>
        <v/>
      </c>
      <c r="H13" s="41"/>
      <c r="I13" s="28" t="str">
        <f aca="false">IF(OR(B13="",N(H13)=0),"",(H13-C13-N(D13)-H13*N(E13))/H13)</f>
        <v/>
      </c>
      <c r="J13" s="26" t="str">
        <f aca="false">IF(I13="","",H13*I13)</f>
        <v/>
      </c>
      <c r="K13" s="38" t="str">
        <f aca="false">IF(OR(B13="",N(H13)=0,N(C13)=0),"",H13/C13)</f>
        <v/>
      </c>
      <c r="L13" s="39" t="str">
        <f aca="false">IF(I13="","",IF(I13&lt;0,"Prejuízo",IF(I13&lt;N(F13),"Abaixo da meta","Na meta")))</f>
        <v/>
      </c>
    </row>
    <row r="14" customFormat="false" ht="15" hidden="false" customHeight="false" outlineLevel="0" collapsed="false">
      <c r="B14" s="25"/>
      <c r="C14" s="36"/>
      <c r="D14" s="36"/>
      <c r="E14" s="37"/>
      <c r="F14" s="37"/>
      <c r="G14" s="26" t="str">
        <f aca="false">IF(OR(B14="",C14=""),"",IFERROR(ROUNDUP((C14+N(D14))/(1-N(E14)-N(F14)),1),"-"))</f>
        <v/>
      </c>
      <c r="H14" s="36"/>
      <c r="I14" s="28" t="str">
        <f aca="false">IF(OR(B14="",N(H14)=0),"",(H14-C14-N(D14)-H14*N(E14))/H14)</f>
        <v/>
      </c>
      <c r="J14" s="26" t="str">
        <f aca="false">IF(I14="","",H14*I14)</f>
        <v/>
      </c>
      <c r="K14" s="38" t="str">
        <f aca="false">IF(OR(B14="",N(H14)=0,N(C14)=0),"",H14/C14)</f>
        <v/>
      </c>
      <c r="L14" s="39" t="str">
        <f aca="false">IF(I14="","",IF(I14&lt;0,"Prejuízo",IF(I14&lt;N(F14),"Abaixo da meta","Na meta")))</f>
        <v/>
      </c>
    </row>
    <row r="15" customFormat="false" ht="15" hidden="false" customHeight="false" outlineLevel="0" collapsed="false">
      <c r="B15" s="40"/>
      <c r="C15" s="41"/>
      <c r="D15" s="41"/>
      <c r="E15" s="42"/>
      <c r="F15" s="42"/>
      <c r="G15" s="26" t="str">
        <f aca="false">IF(OR(B15="",C15=""),"",IFERROR(ROUNDUP((C15+N(D15))/(1-N(E15)-N(F15)),1),"-"))</f>
        <v/>
      </c>
      <c r="H15" s="41"/>
      <c r="I15" s="28" t="str">
        <f aca="false">IF(OR(B15="",N(H15)=0),"",(H15-C15-N(D15)-H15*N(E15))/H15)</f>
        <v/>
      </c>
      <c r="J15" s="26" t="str">
        <f aca="false">IF(I15="","",H15*I15)</f>
        <v/>
      </c>
      <c r="K15" s="38" t="str">
        <f aca="false">IF(OR(B15="",N(H15)=0,N(C15)=0),"",H15/C15)</f>
        <v/>
      </c>
      <c r="L15" s="39" t="str">
        <f aca="false">IF(I15="","",IF(I15&lt;0,"Prejuízo",IF(I15&lt;N(F15),"Abaixo da meta","Na meta")))</f>
        <v/>
      </c>
    </row>
    <row r="16" customFormat="false" ht="15" hidden="false" customHeight="false" outlineLevel="0" collapsed="false">
      <c r="B16" s="25"/>
      <c r="C16" s="36"/>
      <c r="D16" s="36"/>
      <c r="E16" s="37"/>
      <c r="F16" s="37"/>
      <c r="G16" s="26" t="str">
        <f aca="false">IF(OR(B16="",C16=""),"",IFERROR(ROUNDUP((C16+N(D16))/(1-N(E16)-N(F16)),1),"-"))</f>
        <v/>
      </c>
      <c r="H16" s="36"/>
      <c r="I16" s="28" t="str">
        <f aca="false">IF(OR(B16="",N(H16)=0),"",(H16-C16-N(D16)-H16*N(E16))/H16)</f>
        <v/>
      </c>
      <c r="J16" s="26" t="str">
        <f aca="false">IF(I16="","",H16*I16)</f>
        <v/>
      </c>
      <c r="K16" s="38" t="str">
        <f aca="false">IF(OR(B16="",N(H16)=0,N(C16)=0),"",H16/C16)</f>
        <v/>
      </c>
      <c r="L16" s="39" t="str">
        <f aca="false">IF(I16="","",IF(I16&lt;0,"Prejuízo",IF(I16&lt;N(F16),"Abaixo da meta","Na meta")))</f>
        <v/>
      </c>
    </row>
    <row r="17" customFormat="false" ht="15" hidden="false" customHeight="false" outlineLevel="0" collapsed="false">
      <c r="B17" s="40"/>
      <c r="C17" s="41"/>
      <c r="D17" s="41"/>
      <c r="E17" s="42"/>
      <c r="F17" s="42"/>
      <c r="G17" s="26" t="str">
        <f aca="false">IF(OR(B17="",C17=""),"",IFERROR(ROUNDUP((C17+N(D17))/(1-N(E17)-N(F17)),1),"-"))</f>
        <v/>
      </c>
      <c r="H17" s="41"/>
      <c r="I17" s="28" t="str">
        <f aca="false">IF(OR(B17="",N(H17)=0),"",(H17-C17-N(D17)-H17*N(E17))/H17)</f>
        <v/>
      </c>
      <c r="J17" s="26" t="str">
        <f aca="false">IF(I17="","",H17*I17)</f>
        <v/>
      </c>
      <c r="K17" s="38" t="str">
        <f aca="false">IF(OR(B17="",N(H17)=0,N(C17)=0),"",H17/C17)</f>
        <v/>
      </c>
      <c r="L17" s="39" t="str">
        <f aca="false">IF(I17="","",IF(I17&lt;0,"Prejuízo",IF(I17&lt;N(F17),"Abaixo da meta","Na meta")))</f>
        <v/>
      </c>
    </row>
    <row r="18" customFormat="false" ht="15" hidden="false" customHeight="false" outlineLevel="0" collapsed="false">
      <c r="B18" s="25"/>
      <c r="C18" s="36"/>
      <c r="D18" s="36"/>
      <c r="E18" s="37"/>
      <c r="F18" s="37"/>
      <c r="G18" s="26" t="str">
        <f aca="false">IF(OR(B18="",C18=""),"",IFERROR(ROUNDUP((C18+N(D18))/(1-N(E18)-N(F18)),1),"-"))</f>
        <v/>
      </c>
      <c r="H18" s="36"/>
      <c r="I18" s="28" t="str">
        <f aca="false">IF(OR(B18="",N(H18)=0),"",(H18-C18-N(D18)-H18*N(E18))/H18)</f>
        <v/>
      </c>
      <c r="J18" s="26" t="str">
        <f aca="false">IF(I18="","",H18*I18)</f>
        <v/>
      </c>
      <c r="K18" s="38" t="str">
        <f aca="false">IF(OR(B18="",N(H18)=0,N(C18)=0),"",H18/C18)</f>
        <v/>
      </c>
      <c r="L18" s="39" t="str">
        <f aca="false">IF(I18="","",IF(I18&lt;0,"Prejuízo",IF(I18&lt;N(F18),"Abaixo da meta","Na meta")))</f>
        <v/>
      </c>
    </row>
    <row r="19" customFormat="false" ht="15" hidden="false" customHeight="false" outlineLevel="0" collapsed="false">
      <c r="B19" s="40"/>
      <c r="C19" s="41"/>
      <c r="D19" s="41"/>
      <c r="E19" s="42"/>
      <c r="F19" s="42"/>
      <c r="G19" s="26" t="str">
        <f aca="false">IF(OR(B19="",C19=""),"",IFERROR(ROUNDUP((C19+N(D19))/(1-N(E19)-N(F19)),1),"-"))</f>
        <v/>
      </c>
      <c r="H19" s="41"/>
      <c r="I19" s="28" t="str">
        <f aca="false">IF(OR(B19="",N(H19)=0),"",(H19-C19-N(D19)-H19*N(E19))/H19)</f>
        <v/>
      </c>
      <c r="J19" s="26" t="str">
        <f aca="false">IF(I19="","",H19*I19)</f>
        <v/>
      </c>
      <c r="K19" s="38" t="str">
        <f aca="false">IF(OR(B19="",N(H19)=0,N(C19)=0),"",H19/C19)</f>
        <v/>
      </c>
      <c r="L19" s="39" t="str">
        <f aca="false">IF(I19="","",IF(I19&lt;0,"Prejuízo",IF(I19&lt;N(F19),"Abaixo da meta","Na meta")))</f>
        <v/>
      </c>
    </row>
    <row r="20" customFormat="false" ht="15" hidden="false" customHeight="false" outlineLevel="0" collapsed="false">
      <c r="B20" s="25"/>
      <c r="C20" s="36"/>
      <c r="D20" s="36"/>
      <c r="E20" s="37"/>
      <c r="F20" s="37"/>
      <c r="G20" s="26" t="str">
        <f aca="false">IF(OR(B20="",C20=""),"",IFERROR(ROUNDUP((C20+N(D20))/(1-N(E20)-N(F20)),1),"-"))</f>
        <v/>
      </c>
      <c r="H20" s="36"/>
      <c r="I20" s="28" t="str">
        <f aca="false">IF(OR(B20="",N(H20)=0),"",(H20-C20-N(D20)-H20*N(E20))/H20)</f>
        <v/>
      </c>
      <c r="J20" s="26" t="str">
        <f aca="false">IF(I20="","",H20*I20)</f>
        <v/>
      </c>
      <c r="K20" s="38" t="str">
        <f aca="false">IF(OR(B20="",N(H20)=0,N(C20)=0),"",H20/C20)</f>
        <v/>
      </c>
      <c r="L20" s="39" t="str">
        <f aca="false">IF(I20="","",IF(I20&lt;0,"Prejuízo",IF(I20&lt;N(F20),"Abaixo da meta","Na meta")))</f>
        <v/>
      </c>
    </row>
    <row r="21" customFormat="false" ht="15" hidden="false" customHeight="false" outlineLevel="0" collapsed="false">
      <c r="B21" s="40"/>
      <c r="C21" s="41"/>
      <c r="D21" s="41"/>
      <c r="E21" s="42"/>
      <c r="F21" s="42"/>
      <c r="G21" s="26" t="str">
        <f aca="false">IF(OR(B21="",C21=""),"",IFERROR(ROUNDUP((C21+N(D21))/(1-N(E21)-N(F21)),1),"-"))</f>
        <v/>
      </c>
      <c r="H21" s="41"/>
      <c r="I21" s="28" t="str">
        <f aca="false">IF(OR(B21="",N(H21)=0),"",(H21-C21-N(D21)-H21*N(E21))/H21)</f>
        <v/>
      </c>
      <c r="J21" s="26" t="str">
        <f aca="false">IF(I21="","",H21*I21)</f>
        <v/>
      </c>
      <c r="K21" s="38" t="str">
        <f aca="false">IF(OR(B21="",N(H21)=0,N(C21)=0),"",H21/C21)</f>
        <v/>
      </c>
      <c r="L21" s="39" t="str">
        <f aca="false">IF(I21="","",IF(I21&lt;0,"Prejuízo",IF(I21&lt;N(F21),"Abaixo da meta","Na meta")))</f>
        <v/>
      </c>
    </row>
    <row r="22" customFormat="false" ht="15" hidden="false" customHeight="false" outlineLevel="0" collapsed="false">
      <c r="B22" s="25"/>
      <c r="C22" s="36"/>
      <c r="D22" s="36"/>
      <c r="E22" s="37"/>
      <c r="F22" s="37"/>
      <c r="G22" s="26" t="str">
        <f aca="false">IF(OR(B22="",C22=""),"",IFERROR(ROUNDUP((C22+N(D22))/(1-N(E22)-N(F22)),1),"-"))</f>
        <v/>
      </c>
      <c r="H22" s="36"/>
      <c r="I22" s="28" t="str">
        <f aca="false">IF(OR(B22="",N(H22)=0),"",(H22-C22-N(D22)-H22*N(E22))/H22)</f>
        <v/>
      </c>
      <c r="J22" s="26" t="str">
        <f aca="false">IF(I22="","",H22*I22)</f>
        <v/>
      </c>
      <c r="K22" s="38" t="str">
        <f aca="false">IF(OR(B22="",N(H22)=0,N(C22)=0),"",H22/C22)</f>
        <v/>
      </c>
      <c r="L22" s="39" t="str">
        <f aca="false">IF(I22="","",IF(I22&lt;0,"Prejuízo",IF(I22&lt;N(F22),"Abaixo da meta","Na meta")))</f>
        <v/>
      </c>
    </row>
    <row r="23" customFormat="false" ht="15" hidden="false" customHeight="false" outlineLevel="0" collapsed="false">
      <c r="B23" s="40"/>
      <c r="C23" s="41"/>
      <c r="D23" s="41"/>
      <c r="E23" s="42"/>
      <c r="F23" s="42"/>
      <c r="G23" s="26" t="str">
        <f aca="false">IF(OR(B23="",C23=""),"",IFERROR(ROUNDUP((C23+N(D23))/(1-N(E23)-N(F23)),1),"-"))</f>
        <v/>
      </c>
      <c r="H23" s="41"/>
      <c r="I23" s="28" t="str">
        <f aca="false">IF(OR(B23="",N(H23)=0),"",(H23-C23-N(D23)-H23*N(E23))/H23)</f>
        <v/>
      </c>
      <c r="J23" s="26" t="str">
        <f aca="false">IF(I23="","",H23*I23)</f>
        <v/>
      </c>
      <c r="K23" s="38" t="str">
        <f aca="false">IF(OR(B23="",N(H23)=0,N(C23)=0),"",H23/C23)</f>
        <v/>
      </c>
      <c r="L23" s="39" t="str">
        <f aca="false">IF(I23="","",IF(I23&lt;0,"Prejuízo",IF(I23&lt;N(F23),"Abaixo da meta","Na meta")))</f>
        <v/>
      </c>
    </row>
    <row r="24" customFormat="false" ht="15" hidden="false" customHeight="false" outlineLevel="0" collapsed="false">
      <c r="B24" s="25"/>
      <c r="C24" s="36"/>
      <c r="D24" s="36"/>
      <c r="E24" s="37"/>
      <c r="F24" s="37"/>
      <c r="G24" s="26" t="str">
        <f aca="false">IF(OR(B24="",C24=""),"",IFERROR(ROUNDUP((C24+N(D24))/(1-N(E24)-N(F24)),1),"-"))</f>
        <v/>
      </c>
      <c r="H24" s="36"/>
      <c r="I24" s="28" t="str">
        <f aca="false">IF(OR(B24="",N(H24)=0),"",(H24-C24-N(D24)-H24*N(E24))/H24)</f>
        <v/>
      </c>
      <c r="J24" s="26" t="str">
        <f aca="false">IF(I24="","",H24*I24)</f>
        <v/>
      </c>
      <c r="K24" s="38" t="str">
        <f aca="false">IF(OR(B24="",N(H24)=0,N(C24)=0),"",H24/C24)</f>
        <v/>
      </c>
      <c r="L24" s="39" t="str">
        <f aca="false">IF(I24="","",IF(I24&lt;0,"Prejuízo",IF(I24&lt;N(F24),"Abaixo da meta","Na meta")))</f>
        <v/>
      </c>
    </row>
    <row r="25" customFormat="false" ht="15" hidden="false" customHeight="false" outlineLevel="0" collapsed="false">
      <c r="B25" s="40"/>
      <c r="C25" s="41"/>
      <c r="D25" s="41"/>
      <c r="E25" s="42"/>
      <c r="F25" s="42"/>
      <c r="G25" s="26" t="str">
        <f aca="false">IF(OR(B25="",C25=""),"",IFERROR(ROUNDUP((C25+N(D25))/(1-N(E25)-N(F25)),1),"-"))</f>
        <v/>
      </c>
      <c r="H25" s="41"/>
      <c r="I25" s="28" t="str">
        <f aca="false">IF(OR(B25="",N(H25)=0),"",(H25-C25-N(D25)-H25*N(E25))/H25)</f>
        <v/>
      </c>
      <c r="J25" s="26" t="str">
        <f aca="false">IF(I25="","",H25*I25)</f>
        <v/>
      </c>
      <c r="K25" s="38" t="str">
        <f aca="false">IF(OR(B25="",N(H25)=0,N(C25)=0),"",H25/C25)</f>
        <v/>
      </c>
      <c r="L25" s="39" t="str">
        <f aca="false">IF(I25="","",IF(I25&lt;0,"Prejuízo",IF(I25&lt;N(F25),"Abaixo da meta","Na meta")))</f>
        <v/>
      </c>
    </row>
    <row r="26" customFormat="false" ht="15" hidden="false" customHeight="false" outlineLevel="0" collapsed="false">
      <c r="B26" s="25"/>
      <c r="C26" s="36"/>
      <c r="D26" s="36"/>
      <c r="E26" s="37"/>
      <c r="F26" s="37"/>
      <c r="G26" s="26" t="str">
        <f aca="false">IF(OR(B26="",C26=""),"",IFERROR(ROUNDUP((C26+N(D26))/(1-N(E26)-N(F26)),1),"-"))</f>
        <v/>
      </c>
      <c r="H26" s="36"/>
      <c r="I26" s="28" t="str">
        <f aca="false">IF(OR(B26="",N(H26)=0),"",(H26-C26-N(D26)-H26*N(E26))/H26)</f>
        <v/>
      </c>
      <c r="J26" s="26" t="str">
        <f aca="false">IF(I26="","",H26*I26)</f>
        <v/>
      </c>
      <c r="K26" s="38" t="str">
        <f aca="false">IF(OR(B26="",N(H26)=0,N(C26)=0),"",H26/C26)</f>
        <v/>
      </c>
      <c r="L26" s="39" t="str">
        <f aca="false">IF(I26="","",IF(I26&lt;0,"Prejuízo",IF(I26&lt;N(F26),"Abaixo da meta","Na meta")))</f>
        <v/>
      </c>
    </row>
    <row r="27" customFormat="false" ht="15" hidden="false" customHeight="false" outlineLevel="0" collapsed="false">
      <c r="B27" s="40"/>
      <c r="C27" s="41"/>
      <c r="D27" s="41"/>
      <c r="E27" s="42"/>
      <c r="F27" s="42"/>
      <c r="G27" s="26" t="str">
        <f aca="false">IF(OR(B27="",C27=""),"",IFERROR(ROUNDUP((C27+N(D27))/(1-N(E27)-N(F27)),1),"-"))</f>
        <v/>
      </c>
      <c r="H27" s="41"/>
      <c r="I27" s="28" t="str">
        <f aca="false">IF(OR(B27="",N(H27)=0),"",(H27-C27-N(D27)-H27*N(E27))/H27)</f>
        <v/>
      </c>
      <c r="J27" s="26" t="str">
        <f aca="false">IF(I27="","",H27*I27)</f>
        <v/>
      </c>
      <c r="K27" s="38" t="str">
        <f aca="false">IF(OR(B27="",N(H27)=0,N(C27)=0),"",H27/C27)</f>
        <v/>
      </c>
      <c r="L27" s="39" t="str">
        <f aca="false">IF(I27="","",IF(I27&lt;0,"Prejuízo",IF(I27&lt;N(F27),"Abaixo da meta","Na meta")))</f>
        <v/>
      </c>
    </row>
    <row r="28" customFormat="false" ht="15" hidden="false" customHeight="false" outlineLevel="0" collapsed="false">
      <c r="B28" s="25"/>
      <c r="C28" s="36"/>
      <c r="D28" s="36"/>
      <c r="E28" s="37"/>
      <c r="F28" s="37"/>
      <c r="G28" s="26" t="str">
        <f aca="false">IF(OR(B28="",C28=""),"",IFERROR(ROUNDUP((C28+N(D28))/(1-N(E28)-N(F28)),1),"-"))</f>
        <v/>
      </c>
      <c r="H28" s="36"/>
      <c r="I28" s="28" t="str">
        <f aca="false">IF(OR(B28="",N(H28)=0),"",(H28-C28-N(D28)-H28*N(E28))/H28)</f>
        <v/>
      </c>
      <c r="J28" s="26" t="str">
        <f aca="false">IF(I28="","",H28*I28)</f>
        <v/>
      </c>
      <c r="K28" s="38" t="str">
        <f aca="false">IF(OR(B28="",N(H28)=0,N(C28)=0),"",H28/C28)</f>
        <v/>
      </c>
      <c r="L28" s="39" t="str">
        <f aca="false">IF(I28="","",IF(I28&lt;0,"Prejuízo",IF(I28&lt;N(F28),"Abaixo da meta","Na meta")))</f>
        <v/>
      </c>
    </row>
    <row r="29" customFormat="false" ht="15" hidden="false" customHeight="false" outlineLevel="0" collapsed="false">
      <c r="B29" s="40"/>
      <c r="C29" s="41"/>
      <c r="D29" s="41"/>
      <c r="E29" s="42"/>
      <c r="F29" s="42"/>
      <c r="G29" s="26" t="str">
        <f aca="false">IF(OR(B29="",C29=""),"",IFERROR(ROUNDUP((C29+N(D29))/(1-N(E29)-N(F29)),1),"-"))</f>
        <v/>
      </c>
      <c r="H29" s="41"/>
      <c r="I29" s="28" t="str">
        <f aca="false">IF(OR(B29="",N(H29)=0),"",(H29-C29-N(D29)-H29*N(E29))/H29)</f>
        <v/>
      </c>
      <c r="J29" s="26" t="str">
        <f aca="false">IF(I29="","",H29*I29)</f>
        <v/>
      </c>
      <c r="K29" s="38" t="str">
        <f aca="false">IF(OR(B29="",N(H29)=0,N(C29)=0),"",H29/C29)</f>
        <v/>
      </c>
      <c r="L29" s="39" t="str">
        <f aca="false">IF(I29="","",IF(I29&lt;0,"Prejuízo",IF(I29&lt;N(F29),"Abaixo da meta","Na meta")))</f>
        <v/>
      </c>
    </row>
    <row r="30" customFormat="false" ht="15" hidden="false" customHeight="false" outlineLevel="0" collapsed="false">
      <c r="B30" s="25"/>
      <c r="C30" s="36"/>
      <c r="D30" s="36"/>
      <c r="E30" s="37"/>
      <c r="F30" s="37"/>
      <c r="G30" s="26" t="str">
        <f aca="false">IF(OR(B30="",C30=""),"",IFERROR(ROUNDUP((C30+N(D30))/(1-N(E30)-N(F30)),1),"-"))</f>
        <v/>
      </c>
      <c r="H30" s="36"/>
      <c r="I30" s="28" t="str">
        <f aca="false">IF(OR(B30="",N(H30)=0),"",(H30-C30-N(D30)-H30*N(E30))/H30)</f>
        <v/>
      </c>
      <c r="J30" s="26" t="str">
        <f aca="false">IF(I30="","",H30*I30)</f>
        <v/>
      </c>
      <c r="K30" s="38" t="str">
        <f aca="false">IF(OR(B30="",N(H30)=0,N(C30)=0),"",H30/C30)</f>
        <v/>
      </c>
      <c r="L30" s="39" t="str">
        <f aca="false">IF(I30="","",IF(I30&lt;0,"Prejuízo",IF(I30&lt;N(F30),"Abaixo da meta","Na meta")))</f>
        <v/>
      </c>
    </row>
    <row r="31" customFormat="false" ht="15" hidden="false" customHeight="false" outlineLevel="0" collapsed="false">
      <c r="B31" s="40"/>
      <c r="C31" s="41"/>
      <c r="D31" s="41"/>
      <c r="E31" s="42"/>
      <c r="F31" s="42"/>
      <c r="G31" s="26" t="str">
        <f aca="false">IF(OR(B31="",C31=""),"",IFERROR(ROUNDUP((C31+N(D31))/(1-N(E31)-N(F31)),1),"-"))</f>
        <v/>
      </c>
      <c r="H31" s="41"/>
      <c r="I31" s="28" t="str">
        <f aca="false">IF(OR(B31="",N(H31)=0),"",(H31-C31-N(D31)-H31*N(E31))/H31)</f>
        <v/>
      </c>
      <c r="J31" s="26" t="str">
        <f aca="false">IF(I31="","",H31*I31)</f>
        <v/>
      </c>
      <c r="K31" s="38" t="str">
        <f aca="false">IF(OR(B31="",N(H31)=0,N(C31)=0),"",H31/C31)</f>
        <v/>
      </c>
      <c r="L31" s="39" t="str">
        <f aca="false">IF(I31="","",IF(I31&lt;0,"Prejuízo",IF(I31&lt;N(F31),"Abaixo da meta","Na meta")))</f>
        <v/>
      </c>
    </row>
    <row r="32" customFormat="false" ht="15" hidden="false" customHeight="false" outlineLevel="0" collapsed="false">
      <c r="B32" s="25"/>
      <c r="C32" s="36"/>
      <c r="D32" s="36"/>
      <c r="E32" s="37"/>
      <c r="F32" s="37"/>
      <c r="G32" s="26" t="str">
        <f aca="false">IF(OR(B32="",C32=""),"",IFERROR(ROUNDUP((C32+N(D32))/(1-N(E32)-N(F32)),1),"-"))</f>
        <v/>
      </c>
      <c r="H32" s="36"/>
      <c r="I32" s="28" t="str">
        <f aca="false">IF(OR(B32="",N(H32)=0),"",(H32-C32-N(D32)-H32*N(E32))/H32)</f>
        <v/>
      </c>
      <c r="J32" s="26" t="str">
        <f aca="false">IF(I32="","",H32*I32)</f>
        <v/>
      </c>
      <c r="K32" s="38" t="str">
        <f aca="false">IF(OR(B32="",N(H32)=0,N(C32)=0),"",H32/C32)</f>
        <v/>
      </c>
      <c r="L32" s="39" t="str">
        <f aca="false">IF(I32="","",IF(I32&lt;0,"Prejuízo",IF(I32&lt;N(F32),"Abaixo da meta","Na meta")))</f>
        <v/>
      </c>
    </row>
    <row r="33" customFormat="false" ht="15" hidden="false" customHeight="false" outlineLevel="0" collapsed="false">
      <c r="B33" s="40"/>
      <c r="C33" s="41"/>
      <c r="D33" s="41"/>
      <c r="E33" s="42"/>
      <c r="F33" s="42"/>
      <c r="G33" s="26" t="str">
        <f aca="false">IF(OR(B33="",C33=""),"",IFERROR(ROUNDUP((C33+N(D33))/(1-N(E33)-N(F33)),1),"-"))</f>
        <v/>
      </c>
      <c r="H33" s="41"/>
      <c r="I33" s="28" t="str">
        <f aca="false">IF(OR(B33="",N(H33)=0),"",(H33-C33-N(D33)-H33*N(E33))/H33)</f>
        <v/>
      </c>
      <c r="J33" s="26" t="str">
        <f aca="false">IF(I33="","",H33*I33)</f>
        <v/>
      </c>
      <c r="K33" s="38" t="str">
        <f aca="false">IF(OR(B33="",N(H33)=0,N(C33)=0),"",H33/C33)</f>
        <v/>
      </c>
      <c r="L33" s="39" t="str">
        <f aca="false">IF(I33="","",IF(I33&lt;0,"Prejuízo",IF(I33&lt;N(F33),"Abaixo da meta","Na meta")))</f>
        <v/>
      </c>
    </row>
    <row r="34" customFormat="false" ht="15" hidden="false" customHeight="false" outlineLevel="0" collapsed="false">
      <c r="B34" s="25"/>
      <c r="C34" s="36"/>
      <c r="D34" s="36"/>
      <c r="E34" s="37"/>
      <c r="F34" s="37"/>
      <c r="G34" s="26" t="str">
        <f aca="false">IF(OR(B34="",C34=""),"",IFERROR(ROUNDUP((C34+N(D34))/(1-N(E34)-N(F34)),1),"-"))</f>
        <v/>
      </c>
      <c r="H34" s="36"/>
      <c r="I34" s="28" t="str">
        <f aca="false">IF(OR(B34="",N(H34)=0),"",(H34-C34-N(D34)-H34*N(E34))/H34)</f>
        <v/>
      </c>
      <c r="J34" s="26" t="str">
        <f aca="false">IF(I34="","",H34*I34)</f>
        <v/>
      </c>
      <c r="K34" s="38" t="str">
        <f aca="false">IF(OR(B34="",N(H34)=0,N(C34)=0),"",H34/C34)</f>
        <v/>
      </c>
      <c r="L34" s="39" t="str">
        <f aca="false">IF(I34="","",IF(I34&lt;0,"Prejuízo",IF(I34&lt;N(F34),"Abaixo da meta","Na meta")))</f>
        <v/>
      </c>
    </row>
    <row r="35" customFormat="false" ht="15" hidden="false" customHeight="false" outlineLevel="0" collapsed="false">
      <c r="B35" s="40"/>
      <c r="C35" s="41"/>
      <c r="D35" s="41"/>
      <c r="E35" s="42"/>
      <c r="F35" s="42"/>
      <c r="G35" s="26" t="str">
        <f aca="false">IF(OR(B35="",C35=""),"",IFERROR(ROUNDUP((C35+N(D35))/(1-N(E35)-N(F35)),1),"-"))</f>
        <v/>
      </c>
      <c r="H35" s="41"/>
      <c r="I35" s="28" t="str">
        <f aca="false">IF(OR(B35="",N(H35)=0),"",(H35-C35-N(D35)-H35*N(E35))/H35)</f>
        <v/>
      </c>
      <c r="J35" s="26" t="str">
        <f aca="false">IF(I35="","",H35*I35)</f>
        <v/>
      </c>
      <c r="K35" s="38" t="str">
        <f aca="false">IF(OR(B35="",N(H35)=0,N(C35)=0),"",H35/C35)</f>
        <v/>
      </c>
      <c r="L35" s="39" t="str">
        <f aca="false">IF(I35="","",IF(I35&lt;0,"Prejuízo",IF(I35&lt;N(F35),"Abaixo da meta","Na meta")))</f>
        <v/>
      </c>
    </row>
    <row r="36" customFormat="false" ht="15" hidden="false" customHeight="false" outlineLevel="0" collapsed="false">
      <c r="B36" s="25"/>
      <c r="C36" s="36"/>
      <c r="D36" s="36"/>
      <c r="E36" s="37"/>
      <c r="F36" s="37"/>
      <c r="G36" s="26" t="str">
        <f aca="false">IF(OR(B36="",C36=""),"",IFERROR(ROUNDUP((C36+N(D36))/(1-N(E36)-N(F36)),1),"-"))</f>
        <v/>
      </c>
      <c r="H36" s="36"/>
      <c r="I36" s="28" t="str">
        <f aca="false">IF(OR(B36="",N(H36)=0),"",(H36-C36-N(D36)-H36*N(E36))/H36)</f>
        <v/>
      </c>
      <c r="J36" s="26" t="str">
        <f aca="false">IF(I36="","",H36*I36)</f>
        <v/>
      </c>
      <c r="K36" s="38" t="str">
        <f aca="false">IF(OR(B36="",N(H36)=0,N(C36)=0),"",H36/C36)</f>
        <v/>
      </c>
      <c r="L36" s="39" t="str">
        <f aca="false">IF(I36="","",IF(I36&lt;0,"Prejuízo",IF(I36&lt;N(F36),"Abaixo da meta","Na meta")))</f>
        <v/>
      </c>
    </row>
    <row r="37" customFormat="false" ht="15" hidden="false" customHeight="false" outlineLevel="0" collapsed="false">
      <c r="B37" s="40"/>
      <c r="C37" s="41"/>
      <c r="D37" s="41"/>
      <c r="E37" s="42"/>
      <c r="F37" s="42"/>
      <c r="G37" s="26" t="str">
        <f aca="false">IF(OR(B37="",C37=""),"",IFERROR(ROUNDUP((C37+N(D37))/(1-N(E37)-N(F37)),1),"-"))</f>
        <v/>
      </c>
      <c r="H37" s="41"/>
      <c r="I37" s="28" t="str">
        <f aca="false">IF(OR(B37="",N(H37)=0),"",(H37-C37-N(D37)-H37*N(E37))/H37)</f>
        <v/>
      </c>
      <c r="J37" s="26" t="str">
        <f aca="false">IF(I37="","",H37*I37)</f>
        <v/>
      </c>
      <c r="K37" s="38" t="str">
        <f aca="false">IF(OR(B37="",N(H37)=0,N(C37)=0),"",H37/C37)</f>
        <v/>
      </c>
      <c r="L37" s="39" t="str">
        <f aca="false">IF(I37="","",IF(I37&lt;0,"Prejuízo",IF(I37&lt;N(F37),"Abaixo da meta","Na meta")))</f>
        <v/>
      </c>
    </row>
    <row r="38" customFormat="false" ht="15" hidden="false" customHeight="false" outlineLevel="0" collapsed="false">
      <c r="B38" s="25"/>
      <c r="C38" s="36"/>
      <c r="D38" s="36"/>
      <c r="E38" s="37"/>
      <c r="F38" s="37"/>
      <c r="G38" s="26" t="str">
        <f aca="false">IF(OR(B38="",C38=""),"",IFERROR(ROUNDUP((C38+N(D38))/(1-N(E38)-N(F38)),1),"-"))</f>
        <v/>
      </c>
      <c r="H38" s="36"/>
      <c r="I38" s="28" t="str">
        <f aca="false">IF(OR(B38="",N(H38)=0),"",(H38-C38-N(D38)-H38*N(E38))/H38)</f>
        <v/>
      </c>
      <c r="J38" s="26" t="str">
        <f aca="false">IF(I38="","",H38*I38)</f>
        <v/>
      </c>
      <c r="K38" s="38" t="str">
        <f aca="false">IF(OR(B38="",N(H38)=0,N(C38)=0),"",H38/C38)</f>
        <v/>
      </c>
      <c r="L38" s="39" t="str">
        <f aca="false">IF(I38="","",IF(I38&lt;0,"Prejuízo",IF(I38&lt;N(F38),"Abaixo da meta","Na meta")))</f>
        <v/>
      </c>
    </row>
    <row r="39" customFormat="false" ht="15" hidden="false" customHeight="false" outlineLevel="0" collapsed="false">
      <c r="B39" s="40"/>
      <c r="C39" s="41"/>
      <c r="D39" s="41"/>
      <c r="E39" s="42"/>
      <c r="F39" s="42"/>
      <c r="G39" s="26" t="str">
        <f aca="false">IF(OR(B39="",C39=""),"",IFERROR(ROUNDUP((C39+N(D39))/(1-N(E39)-N(F39)),1),"-"))</f>
        <v/>
      </c>
      <c r="H39" s="41"/>
      <c r="I39" s="28" t="str">
        <f aca="false">IF(OR(B39="",N(H39)=0),"",(H39-C39-N(D39)-H39*N(E39))/H39)</f>
        <v/>
      </c>
      <c r="J39" s="26" t="str">
        <f aca="false">IF(I39="","",H39*I39)</f>
        <v/>
      </c>
      <c r="K39" s="38" t="str">
        <f aca="false">IF(OR(B39="",N(H39)=0,N(C39)=0),"",H39/C39)</f>
        <v/>
      </c>
      <c r="L39" s="39" t="str">
        <f aca="false">IF(I39="","",IF(I39&lt;0,"Prejuízo",IF(I39&lt;N(F39),"Abaixo da meta","Na meta")))</f>
        <v/>
      </c>
    </row>
    <row r="40" customFormat="false" ht="15" hidden="false" customHeight="false" outlineLevel="0" collapsed="false">
      <c r="B40" s="25"/>
      <c r="C40" s="36"/>
      <c r="D40" s="36"/>
      <c r="E40" s="37"/>
      <c r="F40" s="37"/>
      <c r="G40" s="26" t="str">
        <f aca="false">IF(OR(B40="",C40=""),"",IFERROR(ROUNDUP((C40+N(D40))/(1-N(E40)-N(F40)),1),"-"))</f>
        <v/>
      </c>
      <c r="H40" s="36"/>
      <c r="I40" s="28" t="str">
        <f aca="false">IF(OR(B40="",N(H40)=0),"",(H40-C40-N(D40)-H40*N(E40))/H40)</f>
        <v/>
      </c>
      <c r="J40" s="26" t="str">
        <f aca="false">IF(I40="","",H40*I40)</f>
        <v/>
      </c>
      <c r="K40" s="38" t="str">
        <f aca="false">IF(OR(B40="",N(H40)=0,N(C40)=0),"",H40/C40)</f>
        <v/>
      </c>
      <c r="L40" s="39" t="str">
        <f aca="false">IF(I40="","",IF(I40&lt;0,"Prejuízo",IF(I40&lt;N(F40),"Abaixo da meta","Na meta")))</f>
        <v/>
      </c>
    </row>
    <row r="41" customFormat="false" ht="15" hidden="false" customHeight="false" outlineLevel="0" collapsed="false">
      <c r="B41" s="40"/>
      <c r="C41" s="41"/>
      <c r="D41" s="41"/>
      <c r="E41" s="42"/>
      <c r="F41" s="42"/>
      <c r="G41" s="26" t="str">
        <f aca="false">IF(OR(B41="",C41=""),"",IFERROR(ROUNDUP((C41+N(D41))/(1-N(E41)-N(F41)),1),"-"))</f>
        <v/>
      </c>
      <c r="H41" s="41"/>
      <c r="I41" s="28" t="str">
        <f aca="false">IF(OR(B41="",N(H41)=0),"",(H41-C41-N(D41)-H41*N(E41))/H41)</f>
        <v/>
      </c>
      <c r="J41" s="26" t="str">
        <f aca="false">IF(I41="","",H41*I41)</f>
        <v/>
      </c>
      <c r="K41" s="38" t="str">
        <f aca="false">IF(OR(B41="",N(H41)=0,N(C41)=0),"",H41/C41)</f>
        <v/>
      </c>
      <c r="L41" s="39" t="str">
        <f aca="false">IF(I41="","",IF(I41&lt;0,"Prejuízo",IF(I41&lt;N(F41),"Abaixo da meta","Na meta")))</f>
        <v/>
      </c>
    </row>
    <row r="42" customFormat="false" ht="15" hidden="false" customHeight="false" outlineLevel="0" collapsed="false">
      <c r="B42" s="25"/>
      <c r="C42" s="36"/>
      <c r="D42" s="36"/>
      <c r="E42" s="37"/>
      <c r="F42" s="37"/>
      <c r="G42" s="26" t="str">
        <f aca="false">IF(OR(B42="",C42=""),"",IFERROR(ROUNDUP((C42+N(D42))/(1-N(E42)-N(F42)),1),"-"))</f>
        <v/>
      </c>
      <c r="H42" s="36"/>
      <c r="I42" s="28" t="str">
        <f aca="false">IF(OR(B42="",N(H42)=0),"",(H42-C42-N(D42)-H42*N(E42))/H42)</f>
        <v/>
      </c>
      <c r="J42" s="26" t="str">
        <f aca="false">IF(I42="","",H42*I42)</f>
        <v/>
      </c>
      <c r="K42" s="38" t="str">
        <f aca="false">IF(OR(B42="",N(H42)=0,N(C42)=0),"",H42/C42)</f>
        <v/>
      </c>
      <c r="L42" s="39" t="str">
        <f aca="false">IF(I42="","",IF(I42&lt;0,"Prejuízo",IF(I42&lt;N(F42),"Abaixo da meta","Na meta")))</f>
        <v/>
      </c>
    </row>
    <row r="43" customFormat="false" ht="15" hidden="false" customHeight="false" outlineLevel="0" collapsed="false">
      <c r="B43" s="40"/>
      <c r="C43" s="41"/>
      <c r="D43" s="41"/>
      <c r="E43" s="42"/>
      <c r="F43" s="42"/>
      <c r="G43" s="26" t="str">
        <f aca="false">IF(OR(B43="",C43=""),"",IFERROR(ROUNDUP((C43+N(D43))/(1-N(E43)-N(F43)),1),"-"))</f>
        <v/>
      </c>
      <c r="H43" s="41"/>
      <c r="I43" s="28" t="str">
        <f aca="false">IF(OR(B43="",N(H43)=0),"",(H43-C43-N(D43)-H43*N(E43))/H43)</f>
        <v/>
      </c>
      <c r="J43" s="26" t="str">
        <f aca="false">IF(I43="","",H43*I43)</f>
        <v/>
      </c>
      <c r="K43" s="38" t="str">
        <f aca="false">IF(OR(B43="",N(H43)=0,N(C43)=0),"",H43/C43)</f>
        <v/>
      </c>
      <c r="L43" s="39" t="str">
        <f aca="false">IF(I43="","",IF(I43&lt;0,"Prejuízo",IF(I43&lt;N(F43),"Abaixo da meta","Na meta")))</f>
        <v/>
      </c>
    </row>
    <row r="44" customFormat="false" ht="15" hidden="false" customHeight="false" outlineLevel="0" collapsed="false">
      <c r="B44" s="25"/>
      <c r="C44" s="36"/>
      <c r="D44" s="36"/>
      <c r="E44" s="37"/>
      <c r="F44" s="37"/>
      <c r="G44" s="26" t="str">
        <f aca="false">IF(OR(B44="",C44=""),"",IFERROR(ROUNDUP((C44+N(D44))/(1-N(E44)-N(F44)),1),"-"))</f>
        <v/>
      </c>
      <c r="H44" s="36"/>
      <c r="I44" s="28" t="str">
        <f aca="false">IF(OR(B44="",N(H44)=0),"",(H44-C44-N(D44)-H44*N(E44))/H44)</f>
        <v/>
      </c>
      <c r="J44" s="26" t="str">
        <f aca="false">IF(I44="","",H44*I44)</f>
        <v/>
      </c>
      <c r="K44" s="38" t="str">
        <f aca="false">IF(OR(B44="",N(H44)=0,N(C44)=0),"",H44/C44)</f>
        <v/>
      </c>
      <c r="L44" s="39" t="str">
        <f aca="false">IF(I44="","",IF(I44&lt;0,"Prejuízo",IF(I44&lt;N(F44),"Abaixo da meta","Na meta")))</f>
        <v/>
      </c>
    </row>
    <row r="45" customFormat="false" ht="15" hidden="false" customHeight="false" outlineLevel="0" collapsed="false">
      <c r="B45" s="40"/>
      <c r="C45" s="41"/>
      <c r="D45" s="41"/>
      <c r="E45" s="42"/>
      <c r="F45" s="42"/>
      <c r="G45" s="26" t="str">
        <f aca="false">IF(OR(B45="",C45=""),"",IFERROR(ROUNDUP((C45+N(D45))/(1-N(E45)-N(F45)),1),"-"))</f>
        <v/>
      </c>
      <c r="H45" s="41"/>
      <c r="I45" s="28" t="str">
        <f aca="false">IF(OR(B45="",N(H45)=0),"",(H45-C45-N(D45)-H45*N(E45))/H45)</f>
        <v/>
      </c>
      <c r="J45" s="26" t="str">
        <f aca="false">IF(I45="","",H45*I45)</f>
        <v/>
      </c>
      <c r="K45" s="38" t="str">
        <f aca="false">IF(OR(B45="",N(H45)=0,N(C45)=0),"",H45/C45)</f>
        <v/>
      </c>
      <c r="L45" s="39" t="str">
        <f aca="false">IF(I45="","",IF(I45&lt;0,"Prejuízo",IF(I45&lt;N(F45),"Abaixo da meta","Na meta")))</f>
        <v/>
      </c>
    </row>
    <row r="46" customFormat="false" ht="15" hidden="false" customHeight="false" outlineLevel="0" collapsed="false">
      <c r="B46" s="25"/>
      <c r="C46" s="36"/>
      <c r="D46" s="36"/>
      <c r="E46" s="37"/>
      <c r="F46" s="37"/>
      <c r="G46" s="26" t="str">
        <f aca="false">IF(OR(B46="",C46=""),"",IFERROR(ROUNDUP((C46+N(D46))/(1-N(E46)-N(F46)),1),"-"))</f>
        <v/>
      </c>
      <c r="H46" s="36"/>
      <c r="I46" s="28" t="str">
        <f aca="false">IF(OR(B46="",N(H46)=0),"",(H46-C46-N(D46)-H46*N(E46))/H46)</f>
        <v/>
      </c>
      <c r="J46" s="26" t="str">
        <f aca="false">IF(I46="","",H46*I46)</f>
        <v/>
      </c>
      <c r="K46" s="38" t="str">
        <f aca="false">IF(OR(B46="",N(H46)=0,N(C46)=0),"",H46/C46)</f>
        <v/>
      </c>
      <c r="L46" s="39" t="str">
        <f aca="false">IF(I46="","",IF(I46&lt;0,"Prejuízo",IF(I46&lt;N(F46),"Abaixo da meta","Na meta")))</f>
        <v/>
      </c>
    </row>
    <row r="47" customFormat="false" ht="15" hidden="false" customHeight="false" outlineLevel="0" collapsed="false">
      <c r="B47" s="40"/>
      <c r="C47" s="41"/>
      <c r="D47" s="41"/>
      <c r="E47" s="42"/>
      <c r="F47" s="42"/>
      <c r="G47" s="26" t="str">
        <f aca="false">IF(OR(B47="",C47=""),"",IFERROR(ROUNDUP((C47+N(D47))/(1-N(E47)-N(F47)),1),"-"))</f>
        <v/>
      </c>
      <c r="H47" s="41"/>
      <c r="I47" s="28" t="str">
        <f aca="false">IF(OR(B47="",N(H47)=0),"",(H47-C47-N(D47)-H47*N(E47))/H47)</f>
        <v/>
      </c>
      <c r="J47" s="26" t="str">
        <f aca="false">IF(I47="","",H47*I47)</f>
        <v/>
      </c>
      <c r="K47" s="38" t="str">
        <f aca="false">IF(OR(B47="",N(H47)=0,N(C47)=0),"",H47/C47)</f>
        <v/>
      </c>
      <c r="L47" s="39" t="str">
        <f aca="false">IF(I47="","",IF(I47&lt;0,"Prejuízo",IF(I47&lt;N(F47),"Abaixo da meta","Na meta")))</f>
        <v/>
      </c>
    </row>
    <row r="48" customFormat="false" ht="15" hidden="false" customHeight="false" outlineLevel="0" collapsed="false">
      <c r="B48" s="25"/>
      <c r="C48" s="36"/>
      <c r="D48" s="36"/>
      <c r="E48" s="37"/>
      <c r="F48" s="37"/>
      <c r="G48" s="26" t="str">
        <f aca="false">IF(OR(B48="",C48=""),"",IFERROR(ROUNDUP((C48+N(D48))/(1-N(E48)-N(F48)),1),"-"))</f>
        <v/>
      </c>
      <c r="H48" s="36"/>
      <c r="I48" s="28" t="str">
        <f aca="false">IF(OR(B48="",N(H48)=0),"",(H48-C48-N(D48)-H48*N(E48))/H48)</f>
        <v/>
      </c>
      <c r="J48" s="26" t="str">
        <f aca="false">IF(I48="","",H48*I48)</f>
        <v/>
      </c>
      <c r="K48" s="38" t="str">
        <f aca="false">IF(OR(B48="",N(H48)=0,N(C48)=0),"",H48/C48)</f>
        <v/>
      </c>
      <c r="L48" s="39" t="str">
        <f aca="false">IF(I48="","",IF(I48&lt;0,"Prejuízo",IF(I48&lt;N(F48),"Abaixo da meta","Na meta")))</f>
        <v/>
      </c>
    </row>
    <row r="49" customFormat="false" ht="15" hidden="false" customHeight="false" outlineLevel="0" collapsed="false">
      <c r="B49" s="40"/>
      <c r="C49" s="41"/>
      <c r="D49" s="41"/>
      <c r="E49" s="42"/>
      <c r="F49" s="42"/>
      <c r="G49" s="26" t="str">
        <f aca="false">IF(OR(B49="",C49=""),"",IFERROR(ROUNDUP((C49+N(D49))/(1-N(E49)-N(F49)),1),"-"))</f>
        <v/>
      </c>
      <c r="H49" s="41"/>
      <c r="I49" s="28" t="str">
        <f aca="false">IF(OR(B49="",N(H49)=0),"",(H49-C49-N(D49)-H49*N(E49))/H49)</f>
        <v/>
      </c>
      <c r="J49" s="26" t="str">
        <f aca="false">IF(I49="","",H49*I49)</f>
        <v/>
      </c>
      <c r="K49" s="38" t="str">
        <f aca="false">IF(OR(B49="",N(H49)=0,N(C49)=0),"",H49/C49)</f>
        <v/>
      </c>
      <c r="L49" s="39" t="str">
        <f aca="false">IF(I49="","",IF(I49&lt;0,"Prejuízo",IF(I49&lt;N(F49),"Abaixo da meta","Na meta")))</f>
        <v/>
      </c>
    </row>
    <row r="50" customFormat="false" ht="15" hidden="false" customHeight="false" outlineLevel="0" collapsed="false">
      <c r="B50" s="25"/>
      <c r="C50" s="36"/>
      <c r="D50" s="36"/>
      <c r="E50" s="37"/>
      <c r="F50" s="37"/>
      <c r="G50" s="26" t="str">
        <f aca="false">IF(OR(B50="",C50=""),"",IFERROR(ROUNDUP((C50+N(D50))/(1-N(E50)-N(F50)),1),"-"))</f>
        <v/>
      </c>
      <c r="H50" s="36"/>
      <c r="I50" s="28" t="str">
        <f aca="false">IF(OR(B50="",N(H50)=0),"",(H50-C50-N(D50)-H50*N(E50))/H50)</f>
        <v/>
      </c>
      <c r="J50" s="26" t="str">
        <f aca="false">IF(I50="","",H50*I50)</f>
        <v/>
      </c>
      <c r="K50" s="38" t="str">
        <f aca="false">IF(OR(B50="",N(H50)=0,N(C50)=0),"",H50/C50)</f>
        <v/>
      </c>
      <c r="L50" s="39" t="str">
        <f aca="false">IF(I50="","",IF(I50&lt;0,"Prejuízo",IF(I50&lt;N(F50),"Abaixo da meta","Na meta")))</f>
        <v/>
      </c>
    </row>
    <row r="51" customFormat="false" ht="15" hidden="false" customHeight="false" outlineLevel="0" collapsed="false">
      <c r="B51" s="40"/>
      <c r="C51" s="41"/>
      <c r="D51" s="41"/>
      <c r="E51" s="42"/>
      <c r="F51" s="42"/>
      <c r="G51" s="26" t="str">
        <f aca="false">IF(OR(B51="",C51=""),"",IFERROR(ROUNDUP((C51+N(D51))/(1-N(E51)-N(F51)),1),"-"))</f>
        <v/>
      </c>
      <c r="H51" s="41"/>
      <c r="I51" s="28" t="str">
        <f aca="false">IF(OR(B51="",N(H51)=0),"",(H51-C51-N(D51)-H51*N(E51))/H51)</f>
        <v/>
      </c>
      <c r="J51" s="26" t="str">
        <f aca="false">IF(I51="","",H51*I51)</f>
        <v/>
      </c>
      <c r="K51" s="38" t="str">
        <f aca="false">IF(OR(B51="",N(H51)=0,N(C51)=0),"",H51/C51)</f>
        <v/>
      </c>
      <c r="L51" s="39" t="str">
        <f aca="false">IF(I51="","",IF(I51&lt;0,"Prejuízo",IF(I51&lt;N(F51),"Abaixo da meta","Na meta")))</f>
        <v/>
      </c>
    </row>
    <row r="52" customFormat="false" ht="15" hidden="false" customHeight="false" outlineLevel="0" collapsed="false">
      <c r="B52" s="25"/>
      <c r="C52" s="36"/>
      <c r="D52" s="36"/>
      <c r="E52" s="37"/>
      <c r="F52" s="37"/>
      <c r="G52" s="26" t="str">
        <f aca="false">IF(OR(B52="",C52=""),"",IFERROR(ROUNDUP((C52+N(D52))/(1-N(E52)-N(F52)),1),"-"))</f>
        <v/>
      </c>
      <c r="H52" s="36"/>
      <c r="I52" s="28" t="str">
        <f aca="false">IF(OR(B52="",N(H52)=0),"",(H52-C52-N(D52)-H52*N(E52))/H52)</f>
        <v/>
      </c>
      <c r="J52" s="26" t="str">
        <f aca="false">IF(I52="","",H52*I52)</f>
        <v/>
      </c>
      <c r="K52" s="38" t="str">
        <f aca="false">IF(OR(B52="",N(H52)=0,N(C52)=0),"",H52/C52)</f>
        <v/>
      </c>
      <c r="L52" s="39" t="str">
        <f aca="false">IF(I52="","",IF(I52&lt;0,"Prejuízo",IF(I52&lt;N(F52),"Abaixo da meta","Na meta")))</f>
        <v/>
      </c>
    </row>
    <row r="53" customFormat="false" ht="15" hidden="false" customHeight="false" outlineLevel="0" collapsed="false">
      <c r="B53" s="40"/>
      <c r="C53" s="41"/>
      <c r="D53" s="41"/>
      <c r="E53" s="42"/>
      <c r="F53" s="42"/>
      <c r="G53" s="26" t="str">
        <f aca="false">IF(OR(B53="",C53=""),"",IFERROR(ROUNDUP((C53+N(D53))/(1-N(E53)-N(F53)),1),"-"))</f>
        <v/>
      </c>
      <c r="H53" s="41"/>
      <c r="I53" s="28" t="str">
        <f aca="false">IF(OR(B53="",N(H53)=0),"",(H53-C53-N(D53)-H53*N(E53))/H53)</f>
        <v/>
      </c>
      <c r="J53" s="26" t="str">
        <f aca="false">IF(I53="","",H53*I53)</f>
        <v/>
      </c>
      <c r="K53" s="38" t="str">
        <f aca="false">IF(OR(B53="",N(H53)=0,N(C53)=0),"",H53/C53)</f>
        <v/>
      </c>
      <c r="L53" s="39" t="str">
        <f aca="false">IF(I53="","",IF(I53&lt;0,"Prejuízo",IF(I53&lt;N(F53),"Abaixo da meta","Na meta")))</f>
        <v/>
      </c>
    </row>
    <row r="54" customFormat="false" ht="15" hidden="false" customHeight="false" outlineLevel="0" collapsed="false">
      <c r="B54" s="25"/>
      <c r="C54" s="36"/>
      <c r="D54" s="36"/>
      <c r="E54" s="37"/>
      <c r="F54" s="37"/>
      <c r="G54" s="26" t="str">
        <f aca="false">IF(OR(B54="",C54=""),"",IFERROR(ROUNDUP((C54+N(D54))/(1-N(E54)-N(F54)),1),"-"))</f>
        <v/>
      </c>
      <c r="H54" s="36"/>
      <c r="I54" s="28" t="str">
        <f aca="false">IF(OR(B54="",N(H54)=0),"",(H54-C54-N(D54)-H54*N(E54))/H54)</f>
        <v/>
      </c>
      <c r="J54" s="26" t="str">
        <f aca="false">IF(I54="","",H54*I54)</f>
        <v/>
      </c>
      <c r="K54" s="38" t="str">
        <f aca="false">IF(OR(B54="",N(H54)=0,N(C54)=0),"",H54/C54)</f>
        <v/>
      </c>
      <c r="L54" s="39" t="str">
        <f aca="false">IF(I54="","",IF(I54&lt;0,"Prejuízo",IF(I54&lt;N(F54),"Abaixo da meta","Na meta")))</f>
        <v/>
      </c>
    </row>
    <row r="55" customFormat="false" ht="15" hidden="false" customHeight="false" outlineLevel="0" collapsed="false">
      <c r="B55" s="40"/>
      <c r="C55" s="41"/>
      <c r="D55" s="41"/>
      <c r="E55" s="42"/>
      <c r="F55" s="42"/>
      <c r="G55" s="26" t="str">
        <f aca="false">IF(OR(B55="",C55=""),"",IFERROR(ROUNDUP((C55+N(D55))/(1-N(E55)-N(F55)),1),"-"))</f>
        <v/>
      </c>
      <c r="H55" s="41"/>
      <c r="I55" s="28" t="str">
        <f aca="false">IF(OR(B55="",N(H55)=0),"",(H55-C55-N(D55)-H55*N(E55))/H55)</f>
        <v/>
      </c>
      <c r="J55" s="26" t="str">
        <f aca="false">IF(I55="","",H55*I55)</f>
        <v/>
      </c>
      <c r="K55" s="38" t="str">
        <f aca="false">IF(OR(B55="",N(H55)=0,N(C55)=0),"",H55/C55)</f>
        <v/>
      </c>
      <c r="L55" s="39" t="str">
        <f aca="false">IF(I55="","",IF(I55&lt;0,"Prejuízo",IF(I55&lt;N(F55),"Abaixo da meta","Na meta")))</f>
        <v/>
      </c>
    </row>
    <row r="56" customFormat="false" ht="15" hidden="false" customHeight="false" outlineLevel="0" collapsed="false">
      <c r="B56" s="25"/>
      <c r="C56" s="36"/>
      <c r="D56" s="36"/>
      <c r="E56" s="37"/>
      <c r="F56" s="37"/>
      <c r="G56" s="26" t="str">
        <f aca="false">IF(OR(B56="",C56=""),"",IFERROR(ROUNDUP((C56+N(D56))/(1-N(E56)-N(F56)),1),"-"))</f>
        <v/>
      </c>
      <c r="H56" s="36"/>
      <c r="I56" s="28" t="str">
        <f aca="false">IF(OR(B56="",N(H56)=0),"",(H56-C56-N(D56)-H56*N(E56))/H56)</f>
        <v/>
      </c>
      <c r="J56" s="26" t="str">
        <f aca="false">IF(I56="","",H56*I56)</f>
        <v/>
      </c>
      <c r="K56" s="38" t="str">
        <f aca="false">IF(OR(B56="",N(H56)=0,N(C56)=0),"",H56/C56)</f>
        <v/>
      </c>
      <c r="L56" s="39" t="str">
        <f aca="false">IF(I56="","",IF(I56&lt;0,"Prejuízo",IF(I56&lt;N(F56),"Abaixo da meta","Na meta")))</f>
        <v/>
      </c>
    </row>
    <row r="57" customFormat="false" ht="15" hidden="false" customHeight="false" outlineLevel="0" collapsed="false">
      <c r="B57" s="40"/>
      <c r="C57" s="41"/>
      <c r="D57" s="41"/>
      <c r="E57" s="42"/>
      <c r="F57" s="42"/>
      <c r="G57" s="26" t="str">
        <f aca="false">IF(OR(B57="",C57=""),"",IFERROR(ROUNDUP((C57+N(D57))/(1-N(E57)-N(F57)),1),"-"))</f>
        <v/>
      </c>
      <c r="H57" s="41"/>
      <c r="I57" s="28" t="str">
        <f aca="false">IF(OR(B57="",N(H57)=0),"",(H57-C57-N(D57)-H57*N(E57))/H57)</f>
        <v/>
      </c>
      <c r="J57" s="26" t="str">
        <f aca="false">IF(I57="","",H57*I57)</f>
        <v/>
      </c>
      <c r="K57" s="38" t="str">
        <f aca="false">IF(OR(B57="",N(H57)=0,N(C57)=0),"",H57/C57)</f>
        <v/>
      </c>
      <c r="L57" s="39" t="str">
        <f aca="false">IF(I57="","",IF(I57&lt;0,"Prejuízo",IF(I57&lt;N(F57),"Abaixo da meta","Na meta")))</f>
        <v/>
      </c>
    </row>
    <row r="58" customFormat="false" ht="15" hidden="false" customHeight="false" outlineLevel="0" collapsed="false">
      <c r="B58" s="25"/>
      <c r="C58" s="36"/>
      <c r="D58" s="36"/>
      <c r="E58" s="37"/>
      <c r="F58" s="37"/>
      <c r="G58" s="26" t="str">
        <f aca="false">IF(OR(B58="",C58=""),"",IFERROR(ROUNDUP((C58+N(D58))/(1-N(E58)-N(F58)),1),"-"))</f>
        <v/>
      </c>
      <c r="H58" s="36"/>
      <c r="I58" s="28" t="str">
        <f aca="false">IF(OR(B58="",N(H58)=0),"",(H58-C58-N(D58)-H58*N(E58))/H58)</f>
        <v/>
      </c>
      <c r="J58" s="26" t="str">
        <f aca="false">IF(I58="","",H58*I58)</f>
        <v/>
      </c>
      <c r="K58" s="38" t="str">
        <f aca="false">IF(OR(B58="",N(H58)=0,N(C58)=0),"",H58/C58)</f>
        <v/>
      </c>
      <c r="L58" s="39" t="str">
        <f aca="false">IF(I58="","",IF(I58&lt;0,"Prejuízo",IF(I58&lt;N(F58),"Abaixo da meta","Na meta")))</f>
        <v/>
      </c>
    </row>
    <row r="59" customFormat="false" ht="15" hidden="false" customHeight="false" outlineLevel="0" collapsed="false">
      <c r="B59" s="40"/>
      <c r="C59" s="41"/>
      <c r="D59" s="41"/>
      <c r="E59" s="42"/>
      <c r="F59" s="42"/>
      <c r="G59" s="26" t="str">
        <f aca="false">IF(OR(B59="",C59=""),"",IFERROR(ROUNDUP((C59+N(D59))/(1-N(E59)-N(F59)),1),"-"))</f>
        <v/>
      </c>
      <c r="H59" s="41"/>
      <c r="I59" s="28" t="str">
        <f aca="false">IF(OR(B59="",N(H59)=0),"",(H59-C59-N(D59)-H59*N(E59))/H59)</f>
        <v/>
      </c>
      <c r="J59" s="26" t="str">
        <f aca="false">IF(I59="","",H59*I59)</f>
        <v/>
      </c>
      <c r="K59" s="38" t="str">
        <f aca="false">IF(OR(B59="",N(H59)=0,N(C59)=0),"",H59/C59)</f>
        <v/>
      </c>
      <c r="L59" s="39" t="str">
        <f aca="false">IF(I59="","",IF(I59&lt;0,"Prejuízo",IF(I59&lt;N(F59),"Abaixo da meta","Na meta")))</f>
        <v/>
      </c>
    </row>
    <row r="60" customFormat="false" ht="15" hidden="false" customHeight="false" outlineLevel="0" collapsed="false">
      <c r="B60" s="25"/>
      <c r="C60" s="36"/>
      <c r="D60" s="36"/>
      <c r="E60" s="37"/>
      <c r="F60" s="37"/>
      <c r="G60" s="26" t="str">
        <f aca="false">IF(OR(B60="",C60=""),"",IFERROR(ROUNDUP((C60+N(D60))/(1-N(E60)-N(F60)),1),"-"))</f>
        <v/>
      </c>
      <c r="H60" s="36"/>
      <c r="I60" s="28" t="str">
        <f aca="false">IF(OR(B60="",N(H60)=0),"",(H60-C60-N(D60)-H60*N(E60))/H60)</f>
        <v/>
      </c>
      <c r="J60" s="26" t="str">
        <f aca="false">IF(I60="","",H60*I60)</f>
        <v/>
      </c>
      <c r="K60" s="38" t="str">
        <f aca="false">IF(OR(B60="",N(H60)=0,N(C60)=0),"",H60/C60)</f>
        <v/>
      </c>
      <c r="L60" s="39" t="str">
        <f aca="false">IF(I60="","",IF(I60&lt;0,"Prejuízo",IF(I60&lt;N(F60),"Abaixo da meta","Na meta")))</f>
        <v/>
      </c>
    </row>
    <row r="61" customFormat="false" ht="15" hidden="false" customHeight="false" outlineLevel="0" collapsed="false">
      <c r="B61" s="40"/>
      <c r="C61" s="41"/>
      <c r="D61" s="41"/>
      <c r="E61" s="42"/>
      <c r="F61" s="42"/>
      <c r="G61" s="26" t="str">
        <f aca="false">IF(OR(B61="",C61=""),"",IFERROR(ROUNDUP((C61+N(D61))/(1-N(E61)-N(F61)),1),"-"))</f>
        <v/>
      </c>
      <c r="H61" s="41"/>
      <c r="I61" s="28" t="str">
        <f aca="false">IF(OR(B61="",N(H61)=0),"",(H61-C61-N(D61)-H61*N(E61))/H61)</f>
        <v/>
      </c>
      <c r="J61" s="26" t="str">
        <f aca="false">IF(I61="","",H61*I61)</f>
        <v/>
      </c>
      <c r="K61" s="38" t="str">
        <f aca="false">IF(OR(B61="",N(H61)=0,N(C61)=0),"",H61/C61)</f>
        <v/>
      </c>
      <c r="L61" s="39" t="str">
        <f aca="false">IF(I61="","",IF(I61&lt;0,"Prejuízo",IF(I61&lt;N(F61),"Abaixo da meta","Na meta")))</f>
        <v/>
      </c>
    </row>
    <row r="62" customFormat="false" ht="15" hidden="false" customHeight="false" outlineLevel="0" collapsed="false">
      <c r="B62" s="25"/>
      <c r="C62" s="36"/>
      <c r="D62" s="36"/>
      <c r="E62" s="37"/>
      <c r="F62" s="37"/>
      <c r="G62" s="26" t="str">
        <f aca="false">IF(OR(B62="",C62=""),"",IFERROR(ROUNDUP((C62+N(D62))/(1-N(E62)-N(F62)),1),"-"))</f>
        <v/>
      </c>
      <c r="H62" s="36"/>
      <c r="I62" s="28" t="str">
        <f aca="false">IF(OR(B62="",N(H62)=0),"",(H62-C62-N(D62)-H62*N(E62))/H62)</f>
        <v/>
      </c>
      <c r="J62" s="26" t="str">
        <f aca="false">IF(I62="","",H62*I62)</f>
        <v/>
      </c>
      <c r="K62" s="38" t="str">
        <f aca="false">IF(OR(B62="",N(H62)=0,N(C62)=0),"",H62/C62)</f>
        <v/>
      </c>
      <c r="L62" s="39" t="str">
        <f aca="false">IF(I62="","",IF(I62&lt;0,"Prejuízo",IF(I62&lt;N(F62),"Abaixo da meta","Na meta")))</f>
        <v/>
      </c>
    </row>
    <row r="63" customFormat="false" ht="15" hidden="false" customHeight="false" outlineLevel="0" collapsed="false">
      <c r="B63" s="40"/>
      <c r="C63" s="41"/>
      <c r="D63" s="41"/>
      <c r="E63" s="42"/>
      <c r="F63" s="42"/>
      <c r="G63" s="26" t="str">
        <f aca="false">IF(OR(B63="",C63=""),"",IFERROR(ROUNDUP((C63+N(D63))/(1-N(E63)-N(F63)),1),"-"))</f>
        <v/>
      </c>
      <c r="H63" s="41"/>
      <c r="I63" s="28" t="str">
        <f aca="false">IF(OR(B63="",N(H63)=0),"",(H63-C63-N(D63)-H63*N(E63))/H63)</f>
        <v/>
      </c>
      <c r="J63" s="26" t="str">
        <f aca="false">IF(I63="","",H63*I63)</f>
        <v/>
      </c>
      <c r="K63" s="38" t="str">
        <f aca="false">IF(OR(B63="",N(H63)=0,N(C63)=0),"",H63/C63)</f>
        <v/>
      </c>
      <c r="L63" s="39" t="str">
        <f aca="false">IF(I63="","",IF(I63&lt;0,"Prejuízo",IF(I63&lt;N(F63),"Abaixo da meta","Na meta")))</f>
        <v/>
      </c>
    </row>
    <row r="64" customFormat="false" ht="15" hidden="false" customHeight="false" outlineLevel="0" collapsed="false">
      <c r="B64" s="25"/>
      <c r="C64" s="36"/>
      <c r="D64" s="36"/>
      <c r="E64" s="37"/>
      <c r="F64" s="37"/>
      <c r="G64" s="26" t="str">
        <f aca="false">IF(OR(B64="",C64=""),"",IFERROR(ROUNDUP((C64+N(D64))/(1-N(E64)-N(F64)),1),"-"))</f>
        <v/>
      </c>
      <c r="H64" s="36"/>
      <c r="I64" s="28" t="str">
        <f aca="false">IF(OR(B64="",N(H64)=0),"",(H64-C64-N(D64)-H64*N(E64))/H64)</f>
        <v/>
      </c>
      <c r="J64" s="26" t="str">
        <f aca="false">IF(I64="","",H64*I64)</f>
        <v/>
      </c>
      <c r="K64" s="38" t="str">
        <f aca="false">IF(OR(B64="",N(H64)=0,N(C64)=0),"",H64/C64)</f>
        <v/>
      </c>
      <c r="L64" s="39" t="str">
        <f aca="false">IF(I64="","",IF(I64&lt;0,"Prejuízo",IF(I64&lt;N(F64),"Abaixo da meta","Na meta")))</f>
        <v/>
      </c>
    </row>
    <row r="65" customFormat="false" ht="15" hidden="false" customHeight="false" outlineLevel="0" collapsed="false">
      <c r="B65" s="40"/>
      <c r="C65" s="41"/>
      <c r="D65" s="41"/>
      <c r="E65" s="42"/>
      <c r="F65" s="42"/>
      <c r="G65" s="26" t="str">
        <f aca="false">IF(OR(B65="",C65=""),"",IFERROR(ROUNDUP((C65+N(D65))/(1-N(E65)-N(F65)),1),"-"))</f>
        <v/>
      </c>
      <c r="H65" s="41"/>
      <c r="I65" s="28" t="str">
        <f aca="false">IF(OR(B65="",N(H65)=0),"",(H65-C65-N(D65)-H65*N(E65))/H65)</f>
        <v/>
      </c>
      <c r="J65" s="26" t="str">
        <f aca="false">IF(I65="","",H65*I65)</f>
        <v/>
      </c>
      <c r="K65" s="38" t="str">
        <f aca="false">IF(OR(B65="",N(H65)=0,N(C65)=0),"",H65/C65)</f>
        <v/>
      </c>
      <c r="L65" s="39" t="str">
        <f aca="false">IF(I65="","",IF(I65&lt;0,"Prejuízo",IF(I65&lt;N(F65),"Abaixo da meta","Na meta")))</f>
        <v/>
      </c>
    </row>
    <row r="66" customFormat="false" ht="15" hidden="false" customHeight="false" outlineLevel="0" collapsed="false">
      <c r="B66" s="25"/>
      <c r="C66" s="36"/>
      <c r="D66" s="36"/>
      <c r="E66" s="37"/>
      <c r="F66" s="37"/>
      <c r="G66" s="26" t="str">
        <f aca="false">IF(OR(B66="",C66=""),"",IFERROR(ROUNDUP((C66+N(D66))/(1-N(E66)-N(F66)),1),"-"))</f>
        <v/>
      </c>
      <c r="H66" s="36"/>
      <c r="I66" s="28" t="str">
        <f aca="false">IF(OR(B66="",N(H66)=0),"",(H66-C66-N(D66)-H66*N(E66))/H66)</f>
        <v/>
      </c>
      <c r="J66" s="26" t="str">
        <f aca="false">IF(I66="","",H66*I66)</f>
        <v/>
      </c>
      <c r="K66" s="38" t="str">
        <f aca="false">IF(OR(B66="",N(H66)=0,N(C66)=0),"",H66/C66)</f>
        <v/>
      </c>
      <c r="L66" s="39" t="str">
        <f aca="false">IF(I66="","",IF(I66&lt;0,"Prejuízo",IF(I66&lt;N(F66),"Abaixo da meta","Na meta")))</f>
        <v/>
      </c>
    </row>
    <row r="67" customFormat="false" ht="15" hidden="false" customHeight="false" outlineLevel="0" collapsed="false">
      <c r="B67" s="40"/>
      <c r="C67" s="41"/>
      <c r="D67" s="41"/>
      <c r="E67" s="42"/>
      <c r="F67" s="42"/>
      <c r="G67" s="26" t="str">
        <f aca="false">IF(OR(B67="",C67=""),"",IFERROR(ROUNDUP((C67+N(D67))/(1-N(E67)-N(F67)),1),"-"))</f>
        <v/>
      </c>
      <c r="H67" s="41"/>
      <c r="I67" s="28" t="str">
        <f aca="false">IF(OR(B67="",N(H67)=0),"",(H67-C67-N(D67)-H67*N(E67))/H67)</f>
        <v/>
      </c>
      <c r="J67" s="26" t="str">
        <f aca="false">IF(I67="","",H67*I67)</f>
        <v/>
      </c>
      <c r="K67" s="38" t="str">
        <f aca="false">IF(OR(B67="",N(H67)=0,N(C67)=0),"",H67/C67)</f>
        <v/>
      </c>
      <c r="L67" s="39" t="str">
        <f aca="false">IF(I67="","",IF(I67&lt;0,"Prejuízo",IF(I67&lt;N(F67),"Abaixo da meta","Na meta")))</f>
        <v/>
      </c>
    </row>
    <row r="68" customFormat="false" ht="15" hidden="false" customHeight="false" outlineLevel="0" collapsed="false">
      <c r="B68" s="25"/>
      <c r="C68" s="36"/>
      <c r="D68" s="36"/>
      <c r="E68" s="37"/>
      <c r="F68" s="37"/>
      <c r="G68" s="26" t="str">
        <f aca="false">IF(OR(B68="",C68=""),"",IFERROR(ROUNDUP((C68+N(D68))/(1-N(E68)-N(F68)),1),"-"))</f>
        <v/>
      </c>
      <c r="H68" s="36"/>
      <c r="I68" s="28" t="str">
        <f aca="false">IF(OR(B68="",N(H68)=0),"",(H68-C68-N(D68)-H68*N(E68))/H68)</f>
        <v/>
      </c>
      <c r="J68" s="26" t="str">
        <f aca="false">IF(I68="","",H68*I68)</f>
        <v/>
      </c>
      <c r="K68" s="38" t="str">
        <f aca="false">IF(OR(B68="",N(H68)=0,N(C68)=0),"",H68/C68)</f>
        <v/>
      </c>
      <c r="L68" s="39" t="str">
        <f aca="false">IF(I68="","",IF(I68&lt;0,"Prejuízo",IF(I68&lt;N(F68),"Abaixo da meta","Na meta")))</f>
        <v/>
      </c>
    </row>
    <row r="69" customFormat="false" ht="15" hidden="false" customHeight="false" outlineLevel="0" collapsed="false">
      <c r="B69" s="40"/>
      <c r="C69" s="41"/>
      <c r="D69" s="41"/>
      <c r="E69" s="42"/>
      <c r="F69" s="42"/>
      <c r="G69" s="26" t="str">
        <f aca="false">IF(OR(B69="",C69=""),"",IFERROR(ROUNDUP((C69+N(D69))/(1-N(E69)-N(F69)),1),"-"))</f>
        <v/>
      </c>
      <c r="H69" s="41"/>
      <c r="I69" s="28" t="str">
        <f aca="false">IF(OR(B69="",N(H69)=0),"",(H69-C69-N(D69)-H69*N(E69))/H69)</f>
        <v/>
      </c>
      <c r="J69" s="26" t="str">
        <f aca="false">IF(I69="","",H69*I69)</f>
        <v/>
      </c>
      <c r="K69" s="38" t="str">
        <f aca="false">IF(OR(B69="",N(H69)=0,N(C69)=0),"",H69/C69)</f>
        <v/>
      </c>
      <c r="L69" s="39" t="str">
        <f aca="false">IF(I69="","",IF(I69&lt;0,"Prejuízo",IF(I69&lt;N(F69),"Abaixo da meta","Na meta")))</f>
        <v/>
      </c>
    </row>
    <row r="70" customFormat="false" ht="15" hidden="false" customHeight="false" outlineLevel="0" collapsed="false">
      <c r="B70" s="25"/>
      <c r="C70" s="36"/>
      <c r="D70" s="36"/>
      <c r="E70" s="37"/>
      <c r="F70" s="37"/>
      <c r="G70" s="26" t="str">
        <f aca="false">IF(OR(B70="",C70=""),"",IFERROR(ROUNDUP((C70+N(D70))/(1-N(E70)-N(F70)),1),"-"))</f>
        <v/>
      </c>
      <c r="H70" s="36"/>
      <c r="I70" s="28" t="str">
        <f aca="false">IF(OR(B70="",N(H70)=0),"",(H70-C70-N(D70)-H70*N(E70))/H70)</f>
        <v/>
      </c>
      <c r="J70" s="26" t="str">
        <f aca="false">IF(I70="","",H70*I70)</f>
        <v/>
      </c>
      <c r="K70" s="38" t="str">
        <f aca="false">IF(OR(B70="",N(H70)=0,N(C70)=0),"",H70/C70)</f>
        <v/>
      </c>
      <c r="L70" s="39" t="str">
        <f aca="false">IF(I70="","",IF(I70&lt;0,"Prejuízo",IF(I70&lt;N(F70),"Abaixo da meta","Na meta")))</f>
        <v/>
      </c>
    </row>
    <row r="71" customFormat="false" ht="15" hidden="false" customHeight="false" outlineLevel="0" collapsed="false">
      <c r="B71" s="40"/>
      <c r="C71" s="41"/>
      <c r="D71" s="41"/>
      <c r="E71" s="42"/>
      <c r="F71" s="42"/>
      <c r="G71" s="26" t="str">
        <f aca="false">IF(OR(B71="",C71=""),"",IFERROR(ROUNDUP((C71+N(D71))/(1-N(E71)-N(F71)),1),"-"))</f>
        <v/>
      </c>
      <c r="H71" s="41"/>
      <c r="I71" s="28" t="str">
        <f aca="false">IF(OR(B71="",N(H71)=0),"",(H71-C71-N(D71)-H71*N(E71))/H71)</f>
        <v/>
      </c>
      <c r="J71" s="26" t="str">
        <f aca="false">IF(I71="","",H71*I71)</f>
        <v/>
      </c>
      <c r="K71" s="38" t="str">
        <f aca="false">IF(OR(B71="",N(H71)=0,N(C71)=0),"",H71/C71)</f>
        <v/>
      </c>
      <c r="L71" s="39" t="str">
        <f aca="false">IF(I71="","",IF(I71&lt;0,"Prejuízo",IF(I71&lt;N(F71),"Abaixo da meta","Na meta")))</f>
        <v/>
      </c>
    </row>
    <row r="72" customFormat="false" ht="15" hidden="false" customHeight="false" outlineLevel="0" collapsed="false">
      <c r="B72" s="25"/>
      <c r="C72" s="36"/>
      <c r="D72" s="36"/>
      <c r="E72" s="37"/>
      <c r="F72" s="37"/>
      <c r="G72" s="26" t="str">
        <f aca="false">IF(OR(B72="",C72=""),"",IFERROR(ROUNDUP((C72+N(D72))/(1-N(E72)-N(F72)),1),"-"))</f>
        <v/>
      </c>
      <c r="H72" s="36"/>
      <c r="I72" s="28" t="str">
        <f aca="false">IF(OR(B72="",N(H72)=0),"",(H72-C72-N(D72)-H72*N(E72))/H72)</f>
        <v/>
      </c>
      <c r="J72" s="26" t="str">
        <f aca="false">IF(I72="","",H72*I72)</f>
        <v/>
      </c>
      <c r="K72" s="38" t="str">
        <f aca="false">IF(OR(B72="",N(H72)=0,N(C72)=0),"",H72/C72)</f>
        <v/>
      </c>
      <c r="L72" s="39" t="str">
        <f aca="false">IF(I72="","",IF(I72&lt;0,"Prejuízo",IF(I72&lt;N(F72),"Abaixo da meta","Na meta")))</f>
        <v/>
      </c>
    </row>
    <row r="73" customFormat="false" ht="15" hidden="false" customHeight="false" outlineLevel="0" collapsed="false">
      <c r="B73" s="40"/>
      <c r="C73" s="41"/>
      <c r="D73" s="41"/>
      <c r="E73" s="42"/>
      <c r="F73" s="42"/>
      <c r="G73" s="26" t="str">
        <f aca="false">IF(OR(B73="",C73=""),"",IFERROR(ROUNDUP((C73+N(D73))/(1-N(E73)-N(F73)),1),"-"))</f>
        <v/>
      </c>
      <c r="H73" s="41"/>
      <c r="I73" s="28" t="str">
        <f aca="false">IF(OR(B73="",N(H73)=0),"",(H73-C73-N(D73)-H73*N(E73))/H73)</f>
        <v/>
      </c>
      <c r="J73" s="26" t="str">
        <f aca="false">IF(I73="","",H73*I73)</f>
        <v/>
      </c>
      <c r="K73" s="38" t="str">
        <f aca="false">IF(OR(B73="",N(H73)=0,N(C73)=0),"",H73/C73)</f>
        <v/>
      </c>
      <c r="L73" s="39" t="str">
        <f aca="false">IF(I73="","",IF(I73&lt;0,"Prejuízo",IF(I73&lt;N(F73),"Abaixo da meta","Na meta")))</f>
        <v/>
      </c>
    </row>
    <row r="74" customFormat="false" ht="15" hidden="false" customHeight="false" outlineLevel="0" collapsed="false">
      <c r="B74" s="25"/>
      <c r="C74" s="36"/>
      <c r="D74" s="36"/>
      <c r="E74" s="37"/>
      <c r="F74" s="37"/>
      <c r="G74" s="26" t="str">
        <f aca="false">IF(OR(B74="",C74=""),"",IFERROR(ROUNDUP((C74+N(D74))/(1-N(E74)-N(F74)),1),"-"))</f>
        <v/>
      </c>
      <c r="H74" s="36"/>
      <c r="I74" s="28" t="str">
        <f aca="false">IF(OR(B74="",N(H74)=0),"",(H74-C74-N(D74)-H74*N(E74))/H74)</f>
        <v/>
      </c>
      <c r="J74" s="26" t="str">
        <f aca="false">IF(I74="","",H74*I74)</f>
        <v/>
      </c>
      <c r="K74" s="38" t="str">
        <f aca="false">IF(OR(B74="",N(H74)=0,N(C74)=0),"",H74/C74)</f>
        <v/>
      </c>
      <c r="L74" s="39" t="str">
        <f aca="false">IF(I74="","",IF(I74&lt;0,"Prejuízo",IF(I74&lt;N(F74),"Abaixo da meta","Na meta")))</f>
        <v/>
      </c>
    </row>
    <row r="75" customFormat="false" ht="15" hidden="false" customHeight="false" outlineLevel="0" collapsed="false">
      <c r="B75" s="40"/>
      <c r="C75" s="41"/>
      <c r="D75" s="41"/>
      <c r="E75" s="42"/>
      <c r="F75" s="42"/>
      <c r="G75" s="26" t="str">
        <f aca="false">IF(OR(B75="",C75=""),"",IFERROR(ROUNDUP((C75+N(D75))/(1-N(E75)-N(F75)),1),"-"))</f>
        <v/>
      </c>
      <c r="H75" s="41"/>
      <c r="I75" s="28" t="str">
        <f aca="false">IF(OR(B75="",N(H75)=0),"",(H75-C75-N(D75)-H75*N(E75))/H75)</f>
        <v/>
      </c>
      <c r="J75" s="26" t="str">
        <f aca="false">IF(I75="","",H75*I75)</f>
        <v/>
      </c>
      <c r="K75" s="38" t="str">
        <f aca="false">IF(OR(B75="",N(H75)=0,N(C75)=0),"",H75/C75)</f>
        <v/>
      </c>
      <c r="L75" s="39" t="str">
        <f aca="false">IF(I75="","",IF(I75&lt;0,"Prejuízo",IF(I75&lt;N(F75),"Abaixo da meta","Na meta")))</f>
        <v/>
      </c>
    </row>
    <row r="76" customFormat="false" ht="15" hidden="false" customHeight="false" outlineLevel="0" collapsed="false">
      <c r="B76" s="25"/>
      <c r="C76" s="36"/>
      <c r="D76" s="36"/>
      <c r="E76" s="37"/>
      <c r="F76" s="37"/>
      <c r="G76" s="26" t="str">
        <f aca="false">IF(OR(B76="",C76=""),"",IFERROR(ROUNDUP((C76+N(D76))/(1-N(E76)-N(F76)),1),"-"))</f>
        <v/>
      </c>
      <c r="H76" s="36"/>
      <c r="I76" s="28" t="str">
        <f aca="false">IF(OR(B76="",N(H76)=0),"",(H76-C76-N(D76)-H76*N(E76))/H76)</f>
        <v/>
      </c>
      <c r="J76" s="26" t="str">
        <f aca="false">IF(I76="","",H76*I76)</f>
        <v/>
      </c>
      <c r="K76" s="38" t="str">
        <f aca="false">IF(OR(B76="",N(H76)=0,N(C76)=0),"",H76/C76)</f>
        <v/>
      </c>
      <c r="L76" s="39" t="str">
        <f aca="false">IF(I76="","",IF(I76&lt;0,"Prejuízo",IF(I76&lt;N(F76),"Abaixo da meta","Na meta")))</f>
        <v/>
      </c>
    </row>
    <row r="77" customFormat="false" ht="15" hidden="false" customHeight="false" outlineLevel="0" collapsed="false">
      <c r="B77" s="40"/>
      <c r="C77" s="41"/>
      <c r="D77" s="41"/>
      <c r="E77" s="42"/>
      <c r="F77" s="42"/>
      <c r="G77" s="26" t="str">
        <f aca="false">IF(OR(B77="",C77=""),"",IFERROR(ROUNDUP((C77+N(D77))/(1-N(E77)-N(F77)),1),"-"))</f>
        <v/>
      </c>
      <c r="H77" s="41"/>
      <c r="I77" s="28" t="str">
        <f aca="false">IF(OR(B77="",N(H77)=0),"",(H77-C77-N(D77)-H77*N(E77))/H77)</f>
        <v/>
      </c>
      <c r="J77" s="26" t="str">
        <f aca="false">IF(I77="","",H77*I77)</f>
        <v/>
      </c>
      <c r="K77" s="38" t="str">
        <f aca="false">IF(OR(B77="",N(H77)=0,N(C77)=0),"",H77/C77)</f>
        <v/>
      </c>
      <c r="L77" s="39" t="str">
        <f aca="false">IF(I77="","",IF(I77&lt;0,"Prejuízo",IF(I77&lt;N(F77),"Abaixo da meta","Na meta")))</f>
        <v/>
      </c>
    </row>
    <row r="78" customFormat="false" ht="15" hidden="false" customHeight="false" outlineLevel="0" collapsed="false">
      <c r="B78" s="25"/>
      <c r="C78" s="36"/>
      <c r="D78" s="36"/>
      <c r="E78" s="37"/>
      <c r="F78" s="37"/>
      <c r="G78" s="26" t="str">
        <f aca="false">IF(OR(B78="",C78=""),"",IFERROR(ROUNDUP((C78+N(D78))/(1-N(E78)-N(F78)),1),"-"))</f>
        <v/>
      </c>
      <c r="H78" s="36"/>
      <c r="I78" s="28" t="str">
        <f aca="false">IF(OR(B78="",N(H78)=0),"",(H78-C78-N(D78)-H78*N(E78))/H78)</f>
        <v/>
      </c>
      <c r="J78" s="26" t="str">
        <f aca="false">IF(I78="","",H78*I78)</f>
        <v/>
      </c>
      <c r="K78" s="38" t="str">
        <f aca="false">IF(OR(B78="",N(H78)=0,N(C78)=0),"",H78/C78)</f>
        <v/>
      </c>
      <c r="L78" s="39" t="str">
        <f aca="false">IF(I78="","",IF(I78&lt;0,"Prejuízo",IF(I78&lt;N(F78),"Abaixo da meta","Na meta")))</f>
        <v/>
      </c>
    </row>
    <row r="79" customFormat="false" ht="15" hidden="false" customHeight="false" outlineLevel="0" collapsed="false">
      <c r="B79" s="40"/>
      <c r="C79" s="41"/>
      <c r="D79" s="41"/>
      <c r="E79" s="42"/>
      <c r="F79" s="42"/>
      <c r="G79" s="26" t="str">
        <f aca="false">IF(OR(B79="",C79=""),"",IFERROR(ROUNDUP((C79+N(D79))/(1-N(E79)-N(F79)),1),"-"))</f>
        <v/>
      </c>
      <c r="H79" s="41"/>
      <c r="I79" s="28" t="str">
        <f aca="false">IF(OR(B79="",N(H79)=0),"",(H79-C79-N(D79)-H79*N(E79))/H79)</f>
        <v/>
      </c>
      <c r="J79" s="26" t="str">
        <f aca="false">IF(I79="","",H79*I79)</f>
        <v/>
      </c>
      <c r="K79" s="38" t="str">
        <f aca="false">IF(OR(B79="",N(H79)=0,N(C79)=0),"",H79/C79)</f>
        <v/>
      </c>
      <c r="L79" s="39" t="str">
        <f aca="false">IF(I79="","",IF(I79&lt;0,"Prejuízo",IF(I79&lt;N(F79),"Abaixo da meta","Na meta")))</f>
        <v/>
      </c>
    </row>
    <row r="80" customFormat="false" ht="15" hidden="false" customHeight="false" outlineLevel="0" collapsed="false">
      <c r="B80" s="25"/>
      <c r="C80" s="36"/>
      <c r="D80" s="36"/>
      <c r="E80" s="37"/>
      <c r="F80" s="37"/>
      <c r="G80" s="26" t="str">
        <f aca="false">IF(OR(B80="",C80=""),"",IFERROR(ROUNDUP((C80+N(D80))/(1-N(E80)-N(F80)),1),"-"))</f>
        <v/>
      </c>
      <c r="H80" s="36"/>
      <c r="I80" s="28" t="str">
        <f aca="false">IF(OR(B80="",N(H80)=0),"",(H80-C80-N(D80)-H80*N(E80))/H80)</f>
        <v/>
      </c>
      <c r="J80" s="26" t="str">
        <f aca="false">IF(I80="","",H80*I80)</f>
        <v/>
      </c>
      <c r="K80" s="38" t="str">
        <f aca="false">IF(OR(B80="",N(H80)=0,N(C80)=0),"",H80/C80)</f>
        <v/>
      </c>
      <c r="L80" s="39" t="str">
        <f aca="false">IF(I80="","",IF(I80&lt;0,"Prejuízo",IF(I80&lt;N(F80),"Abaixo da meta","Na meta")))</f>
        <v/>
      </c>
    </row>
    <row r="81" customFormat="false" ht="15" hidden="false" customHeight="false" outlineLevel="0" collapsed="false">
      <c r="B81" s="40"/>
      <c r="C81" s="41"/>
      <c r="D81" s="41"/>
      <c r="E81" s="42"/>
      <c r="F81" s="42"/>
      <c r="G81" s="26" t="str">
        <f aca="false">IF(OR(B81="",C81=""),"",IFERROR(ROUNDUP((C81+N(D81))/(1-N(E81)-N(F81)),1),"-"))</f>
        <v/>
      </c>
      <c r="H81" s="41"/>
      <c r="I81" s="28" t="str">
        <f aca="false">IF(OR(B81="",N(H81)=0),"",(H81-C81-N(D81)-H81*N(E81))/H81)</f>
        <v/>
      </c>
      <c r="J81" s="26" t="str">
        <f aca="false">IF(I81="","",H81*I81)</f>
        <v/>
      </c>
      <c r="K81" s="38" t="str">
        <f aca="false">IF(OR(B81="",N(H81)=0,N(C81)=0),"",H81/C81)</f>
        <v/>
      </c>
      <c r="L81" s="39" t="str">
        <f aca="false">IF(I81="","",IF(I81&lt;0,"Prejuízo",IF(I81&lt;N(F81),"Abaixo da meta","Na meta")))</f>
        <v/>
      </c>
    </row>
    <row r="82" customFormat="false" ht="15" hidden="false" customHeight="false" outlineLevel="0" collapsed="false">
      <c r="B82" s="25"/>
      <c r="C82" s="36"/>
      <c r="D82" s="36"/>
      <c r="E82" s="37"/>
      <c r="F82" s="37"/>
      <c r="G82" s="26" t="str">
        <f aca="false">IF(OR(B82="",C82=""),"",IFERROR(ROUNDUP((C82+N(D82))/(1-N(E82)-N(F82)),1),"-"))</f>
        <v/>
      </c>
      <c r="H82" s="36"/>
      <c r="I82" s="28" t="str">
        <f aca="false">IF(OR(B82="",N(H82)=0),"",(H82-C82-N(D82)-H82*N(E82))/H82)</f>
        <v/>
      </c>
      <c r="J82" s="26" t="str">
        <f aca="false">IF(I82="","",H82*I82)</f>
        <v/>
      </c>
      <c r="K82" s="38" t="str">
        <f aca="false">IF(OR(B82="",N(H82)=0,N(C82)=0),"",H82/C82)</f>
        <v/>
      </c>
      <c r="L82" s="39" t="str">
        <f aca="false">IF(I82="","",IF(I82&lt;0,"Prejuízo",IF(I82&lt;N(F82),"Abaixo da meta","Na meta")))</f>
        <v/>
      </c>
    </row>
    <row r="83" customFormat="false" ht="15" hidden="false" customHeight="false" outlineLevel="0" collapsed="false">
      <c r="B83" s="40"/>
      <c r="C83" s="41"/>
      <c r="D83" s="41"/>
      <c r="E83" s="42"/>
      <c r="F83" s="42"/>
      <c r="G83" s="26" t="str">
        <f aca="false">IF(OR(B83="",C83=""),"",IFERROR(ROUNDUP((C83+N(D83))/(1-N(E83)-N(F83)),1),"-"))</f>
        <v/>
      </c>
      <c r="H83" s="41"/>
      <c r="I83" s="28" t="str">
        <f aca="false">IF(OR(B83="",N(H83)=0),"",(H83-C83-N(D83)-H83*N(E83))/H83)</f>
        <v/>
      </c>
      <c r="J83" s="26" t="str">
        <f aca="false">IF(I83="","",H83*I83)</f>
        <v/>
      </c>
      <c r="K83" s="38" t="str">
        <f aca="false">IF(OR(B83="",N(H83)=0,N(C83)=0),"",H83/C83)</f>
        <v/>
      </c>
      <c r="L83" s="39" t="str">
        <f aca="false">IF(I83="","",IF(I83&lt;0,"Prejuízo",IF(I83&lt;N(F83),"Abaixo da meta","Na meta")))</f>
        <v/>
      </c>
    </row>
    <row r="84" customFormat="false" ht="15" hidden="false" customHeight="false" outlineLevel="0" collapsed="false">
      <c r="B84" s="25"/>
      <c r="C84" s="36"/>
      <c r="D84" s="36"/>
      <c r="E84" s="37"/>
      <c r="F84" s="37"/>
      <c r="G84" s="26" t="str">
        <f aca="false">IF(OR(B84="",C84=""),"",IFERROR(ROUNDUP((C84+N(D84))/(1-N(E84)-N(F84)),1),"-"))</f>
        <v/>
      </c>
      <c r="H84" s="36"/>
      <c r="I84" s="28" t="str">
        <f aca="false">IF(OR(B84="",N(H84)=0),"",(H84-C84-N(D84)-H84*N(E84))/H84)</f>
        <v/>
      </c>
      <c r="J84" s="26" t="str">
        <f aca="false">IF(I84="","",H84*I84)</f>
        <v/>
      </c>
      <c r="K84" s="38" t="str">
        <f aca="false">IF(OR(B84="",N(H84)=0,N(C84)=0),"",H84/C84)</f>
        <v/>
      </c>
      <c r="L84" s="39" t="str">
        <f aca="false">IF(I84="","",IF(I84&lt;0,"Prejuízo",IF(I84&lt;N(F84),"Abaixo da meta","Na meta")))</f>
        <v/>
      </c>
    </row>
    <row r="85" customFormat="false" ht="15" hidden="false" customHeight="false" outlineLevel="0" collapsed="false">
      <c r="B85" s="40"/>
      <c r="C85" s="41"/>
      <c r="D85" s="41"/>
      <c r="E85" s="42"/>
      <c r="F85" s="42"/>
      <c r="G85" s="26" t="str">
        <f aca="false">IF(OR(B85="",C85=""),"",IFERROR(ROUNDUP((C85+N(D85))/(1-N(E85)-N(F85)),1),"-"))</f>
        <v/>
      </c>
      <c r="H85" s="41"/>
      <c r="I85" s="28" t="str">
        <f aca="false">IF(OR(B85="",N(H85)=0),"",(H85-C85-N(D85)-H85*N(E85))/H85)</f>
        <v/>
      </c>
      <c r="J85" s="26" t="str">
        <f aca="false">IF(I85="","",H85*I85)</f>
        <v/>
      </c>
      <c r="K85" s="38" t="str">
        <f aca="false">IF(OR(B85="",N(H85)=0,N(C85)=0),"",H85/C85)</f>
        <v/>
      </c>
      <c r="L85" s="39" t="str">
        <f aca="false">IF(I85="","",IF(I85&lt;0,"Prejuízo",IF(I85&lt;N(F85),"Abaixo da meta","Na meta")))</f>
        <v/>
      </c>
    </row>
    <row r="86" customFormat="false" ht="15" hidden="false" customHeight="false" outlineLevel="0" collapsed="false">
      <c r="B86" s="25"/>
      <c r="C86" s="36"/>
      <c r="D86" s="36"/>
      <c r="E86" s="37"/>
      <c r="F86" s="37"/>
      <c r="G86" s="26" t="str">
        <f aca="false">IF(OR(B86="",C86=""),"",IFERROR(ROUNDUP((C86+N(D86))/(1-N(E86)-N(F86)),1),"-"))</f>
        <v/>
      </c>
      <c r="H86" s="36"/>
      <c r="I86" s="28" t="str">
        <f aca="false">IF(OR(B86="",N(H86)=0),"",(H86-C86-N(D86)-H86*N(E86))/H86)</f>
        <v/>
      </c>
      <c r="J86" s="26" t="str">
        <f aca="false">IF(I86="","",H86*I86)</f>
        <v/>
      </c>
      <c r="K86" s="38" t="str">
        <f aca="false">IF(OR(B86="",N(H86)=0,N(C86)=0),"",H86/C86)</f>
        <v/>
      </c>
      <c r="L86" s="39" t="str">
        <f aca="false">IF(I86="","",IF(I86&lt;0,"Prejuízo",IF(I86&lt;N(F86),"Abaixo da meta","Na meta")))</f>
        <v/>
      </c>
    </row>
    <row r="87" customFormat="false" ht="15" hidden="false" customHeight="false" outlineLevel="0" collapsed="false">
      <c r="B87" s="40"/>
      <c r="C87" s="41"/>
      <c r="D87" s="41"/>
      <c r="E87" s="42"/>
      <c r="F87" s="42"/>
      <c r="G87" s="26" t="str">
        <f aca="false">IF(OR(B87="",C87=""),"",IFERROR(ROUNDUP((C87+N(D87))/(1-N(E87)-N(F87)),1),"-"))</f>
        <v/>
      </c>
      <c r="H87" s="41"/>
      <c r="I87" s="28" t="str">
        <f aca="false">IF(OR(B87="",N(H87)=0),"",(H87-C87-N(D87)-H87*N(E87))/H87)</f>
        <v/>
      </c>
      <c r="J87" s="26" t="str">
        <f aca="false">IF(I87="","",H87*I87)</f>
        <v/>
      </c>
      <c r="K87" s="38" t="str">
        <f aca="false">IF(OR(B87="",N(H87)=0,N(C87)=0),"",H87/C87)</f>
        <v/>
      </c>
      <c r="L87" s="39" t="str">
        <f aca="false">IF(I87="","",IF(I87&lt;0,"Prejuízo",IF(I87&lt;N(F87),"Abaixo da meta","Na meta")))</f>
        <v/>
      </c>
    </row>
    <row r="88" customFormat="false" ht="15" hidden="false" customHeight="false" outlineLevel="0" collapsed="false">
      <c r="B88" s="25"/>
      <c r="C88" s="36"/>
      <c r="D88" s="36"/>
      <c r="E88" s="37"/>
      <c r="F88" s="37"/>
      <c r="G88" s="26" t="str">
        <f aca="false">IF(OR(B88="",C88=""),"",IFERROR(ROUNDUP((C88+N(D88))/(1-N(E88)-N(F88)),1),"-"))</f>
        <v/>
      </c>
      <c r="H88" s="36"/>
      <c r="I88" s="28" t="str">
        <f aca="false">IF(OR(B88="",N(H88)=0),"",(H88-C88-N(D88)-H88*N(E88))/H88)</f>
        <v/>
      </c>
      <c r="J88" s="26" t="str">
        <f aca="false">IF(I88="","",H88*I88)</f>
        <v/>
      </c>
      <c r="K88" s="38" t="str">
        <f aca="false">IF(OR(B88="",N(H88)=0,N(C88)=0),"",H88/C88)</f>
        <v/>
      </c>
      <c r="L88" s="39" t="str">
        <f aca="false">IF(I88="","",IF(I88&lt;0,"Prejuízo",IF(I88&lt;N(F88),"Abaixo da meta","Na meta")))</f>
        <v/>
      </c>
    </row>
    <row r="89" customFormat="false" ht="15" hidden="false" customHeight="false" outlineLevel="0" collapsed="false">
      <c r="B89" s="40"/>
      <c r="C89" s="41"/>
      <c r="D89" s="41"/>
      <c r="E89" s="42"/>
      <c r="F89" s="42"/>
      <c r="G89" s="26" t="str">
        <f aca="false">IF(OR(B89="",C89=""),"",IFERROR(ROUNDUP((C89+N(D89))/(1-N(E89)-N(F89)),1),"-"))</f>
        <v/>
      </c>
      <c r="H89" s="41"/>
      <c r="I89" s="28" t="str">
        <f aca="false">IF(OR(B89="",N(H89)=0),"",(H89-C89-N(D89)-H89*N(E89))/H89)</f>
        <v/>
      </c>
      <c r="J89" s="26" t="str">
        <f aca="false">IF(I89="","",H89*I89)</f>
        <v/>
      </c>
      <c r="K89" s="38" t="str">
        <f aca="false">IF(OR(B89="",N(H89)=0,N(C89)=0),"",H89/C89)</f>
        <v/>
      </c>
      <c r="L89" s="39" t="str">
        <f aca="false">IF(I89="","",IF(I89&lt;0,"Prejuízo",IF(I89&lt;N(F89),"Abaixo da meta","Na meta")))</f>
        <v/>
      </c>
    </row>
    <row r="90" customFormat="false" ht="15" hidden="false" customHeight="false" outlineLevel="0" collapsed="false">
      <c r="B90" s="25"/>
      <c r="C90" s="36"/>
      <c r="D90" s="36"/>
      <c r="E90" s="37"/>
      <c r="F90" s="37"/>
      <c r="G90" s="26" t="str">
        <f aca="false">IF(OR(B90="",C90=""),"",IFERROR(ROUNDUP((C90+N(D90))/(1-N(E90)-N(F90)),1),"-"))</f>
        <v/>
      </c>
      <c r="H90" s="36"/>
      <c r="I90" s="28" t="str">
        <f aca="false">IF(OR(B90="",N(H90)=0),"",(H90-C90-N(D90)-H90*N(E90))/H90)</f>
        <v/>
      </c>
      <c r="J90" s="26" t="str">
        <f aca="false">IF(I90="","",H90*I90)</f>
        <v/>
      </c>
      <c r="K90" s="38" t="str">
        <f aca="false">IF(OR(B90="",N(H90)=0,N(C90)=0),"",H90/C90)</f>
        <v/>
      </c>
      <c r="L90" s="39" t="str">
        <f aca="false">IF(I90="","",IF(I90&lt;0,"Prejuízo",IF(I90&lt;N(F90),"Abaixo da meta","Na meta")))</f>
        <v/>
      </c>
    </row>
    <row r="91" customFormat="false" ht="15" hidden="false" customHeight="false" outlineLevel="0" collapsed="false">
      <c r="B91" s="40"/>
      <c r="C91" s="41"/>
      <c r="D91" s="41"/>
      <c r="E91" s="42"/>
      <c r="F91" s="42"/>
      <c r="G91" s="26" t="str">
        <f aca="false">IF(OR(B91="",C91=""),"",IFERROR(ROUNDUP((C91+N(D91))/(1-N(E91)-N(F91)),1),"-"))</f>
        <v/>
      </c>
      <c r="H91" s="41"/>
      <c r="I91" s="28" t="str">
        <f aca="false">IF(OR(B91="",N(H91)=0),"",(H91-C91-N(D91)-H91*N(E91))/H91)</f>
        <v/>
      </c>
      <c r="J91" s="26" t="str">
        <f aca="false">IF(I91="","",H91*I91)</f>
        <v/>
      </c>
      <c r="K91" s="38" t="str">
        <f aca="false">IF(OR(B91="",N(H91)=0,N(C91)=0),"",H91/C91)</f>
        <v/>
      </c>
      <c r="L91" s="39" t="str">
        <f aca="false">IF(I91="","",IF(I91&lt;0,"Prejuízo",IF(I91&lt;N(F91),"Abaixo da meta","Na meta")))</f>
        <v/>
      </c>
    </row>
    <row r="92" customFormat="false" ht="15" hidden="false" customHeight="false" outlineLevel="0" collapsed="false">
      <c r="B92" s="25"/>
      <c r="C92" s="36"/>
      <c r="D92" s="36"/>
      <c r="E92" s="37"/>
      <c r="F92" s="37"/>
      <c r="G92" s="26" t="str">
        <f aca="false">IF(OR(B92="",C92=""),"",IFERROR(ROUNDUP((C92+N(D92))/(1-N(E92)-N(F92)),1),"-"))</f>
        <v/>
      </c>
      <c r="H92" s="36"/>
      <c r="I92" s="28" t="str">
        <f aca="false">IF(OR(B92="",N(H92)=0),"",(H92-C92-N(D92)-H92*N(E92))/H92)</f>
        <v/>
      </c>
      <c r="J92" s="26" t="str">
        <f aca="false">IF(I92="","",H92*I92)</f>
        <v/>
      </c>
      <c r="K92" s="38" t="str">
        <f aca="false">IF(OR(B92="",N(H92)=0,N(C92)=0),"",H92/C92)</f>
        <v/>
      </c>
      <c r="L92" s="39" t="str">
        <f aca="false">IF(I92="","",IF(I92&lt;0,"Prejuízo",IF(I92&lt;N(F92),"Abaixo da meta","Na meta")))</f>
        <v/>
      </c>
    </row>
    <row r="93" customFormat="false" ht="15" hidden="false" customHeight="false" outlineLevel="0" collapsed="false">
      <c r="B93" s="40"/>
      <c r="C93" s="41"/>
      <c r="D93" s="41"/>
      <c r="E93" s="42"/>
      <c r="F93" s="42"/>
      <c r="G93" s="26" t="str">
        <f aca="false">IF(OR(B93="",C93=""),"",IFERROR(ROUNDUP((C93+N(D93))/(1-N(E93)-N(F93)),1),"-"))</f>
        <v/>
      </c>
      <c r="H93" s="41"/>
      <c r="I93" s="28" t="str">
        <f aca="false">IF(OR(B93="",N(H93)=0),"",(H93-C93-N(D93)-H93*N(E93))/H93)</f>
        <v/>
      </c>
      <c r="J93" s="26" t="str">
        <f aca="false">IF(I93="","",H93*I93)</f>
        <v/>
      </c>
      <c r="K93" s="38" t="str">
        <f aca="false">IF(OR(B93="",N(H93)=0,N(C93)=0),"",H93/C93)</f>
        <v/>
      </c>
      <c r="L93" s="39" t="str">
        <f aca="false">IF(I93="","",IF(I93&lt;0,"Prejuízo",IF(I93&lt;N(F93),"Abaixo da meta","Na meta")))</f>
        <v/>
      </c>
    </row>
    <row r="94" customFormat="false" ht="15" hidden="false" customHeight="false" outlineLevel="0" collapsed="false">
      <c r="B94" s="25"/>
      <c r="C94" s="36"/>
      <c r="D94" s="36"/>
      <c r="E94" s="37"/>
      <c r="F94" s="37"/>
      <c r="G94" s="26" t="str">
        <f aca="false">IF(OR(B94="",C94=""),"",IFERROR(ROUNDUP((C94+N(D94))/(1-N(E94)-N(F94)),1),"-"))</f>
        <v/>
      </c>
      <c r="H94" s="36"/>
      <c r="I94" s="28" t="str">
        <f aca="false">IF(OR(B94="",N(H94)=0),"",(H94-C94-N(D94)-H94*N(E94))/H94)</f>
        <v/>
      </c>
      <c r="J94" s="26" t="str">
        <f aca="false">IF(I94="","",H94*I94)</f>
        <v/>
      </c>
      <c r="K94" s="38" t="str">
        <f aca="false">IF(OR(B94="",N(H94)=0,N(C94)=0),"",H94/C94)</f>
        <v/>
      </c>
      <c r="L94" s="39" t="str">
        <f aca="false">IF(I94="","",IF(I94&lt;0,"Prejuízo",IF(I94&lt;N(F94),"Abaixo da meta","Na meta")))</f>
        <v/>
      </c>
    </row>
    <row r="95" customFormat="false" ht="15" hidden="false" customHeight="false" outlineLevel="0" collapsed="false">
      <c r="B95" s="40"/>
      <c r="C95" s="41"/>
      <c r="D95" s="41"/>
      <c r="E95" s="42"/>
      <c r="F95" s="42"/>
      <c r="G95" s="26" t="str">
        <f aca="false">IF(OR(B95="",C95=""),"",IFERROR(ROUNDUP((C95+N(D95))/(1-N(E95)-N(F95)),1),"-"))</f>
        <v/>
      </c>
      <c r="H95" s="41"/>
      <c r="I95" s="28" t="str">
        <f aca="false">IF(OR(B95="",N(H95)=0),"",(H95-C95-N(D95)-H95*N(E95))/H95)</f>
        <v/>
      </c>
      <c r="J95" s="26" t="str">
        <f aca="false">IF(I95="","",H95*I95)</f>
        <v/>
      </c>
      <c r="K95" s="38" t="str">
        <f aca="false">IF(OR(B95="",N(H95)=0,N(C95)=0),"",H95/C95)</f>
        <v/>
      </c>
      <c r="L95" s="39" t="str">
        <f aca="false">IF(I95="","",IF(I95&lt;0,"Prejuízo",IF(I95&lt;N(F95),"Abaixo da meta","Na meta")))</f>
        <v/>
      </c>
    </row>
    <row r="96" customFormat="false" ht="15" hidden="false" customHeight="false" outlineLevel="0" collapsed="false">
      <c r="B96" s="25"/>
      <c r="C96" s="36"/>
      <c r="D96" s="36"/>
      <c r="E96" s="37"/>
      <c r="F96" s="37"/>
      <c r="G96" s="26" t="str">
        <f aca="false">IF(OR(B96="",C96=""),"",IFERROR(ROUNDUP((C96+N(D96))/(1-N(E96)-N(F96)),1),"-"))</f>
        <v/>
      </c>
      <c r="H96" s="36"/>
      <c r="I96" s="28" t="str">
        <f aca="false">IF(OR(B96="",N(H96)=0),"",(H96-C96-N(D96)-H96*N(E96))/H96)</f>
        <v/>
      </c>
      <c r="J96" s="26" t="str">
        <f aca="false">IF(I96="","",H96*I96)</f>
        <v/>
      </c>
      <c r="K96" s="38" t="str">
        <f aca="false">IF(OR(B96="",N(H96)=0,N(C96)=0),"",H96/C96)</f>
        <v/>
      </c>
      <c r="L96" s="39" t="str">
        <f aca="false">IF(I96="","",IF(I96&lt;0,"Prejuízo",IF(I96&lt;N(F96),"Abaixo da meta","Na meta")))</f>
        <v/>
      </c>
    </row>
    <row r="97" customFormat="false" ht="15" hidden="false" customHeight="false" outlineLevel="0" collapsed="false">
      <c r="B97" s="40"/>
      <c r="C97" s="41"/>
      <c r="D97" s="41"/>
      <c r="E97" s="42"/>
      <c r="F97" s="42"/>
      <c r="G97" s="26" t="str">
        <f aca="false">IF(OR(B97="",C97=""),"",IFERROR(ROUNDUP((C97+N(D97))/(1-N(E97)-N(F97)),1),"-"))</f>
        <v/>
      </c>
      <c r="H97" s="41"/>
      <c r="I97" s="28" t="str">
        <f aca="false">IF(OR(B97="",N(H97)=0),"",(H97-C97-N(D97)-H97*N(E97))/H97)</f>
        <v/>
      </c>
      <c r="J97" s="26" t="str">
        <f aca="false">IF(I97="","",H97*I97)</f>
        <v/>
      </c>
      <c r="K97" s="38" t="str">
        <f aca="false">IF(OR(B97="",N(H97)=0,N(C97)=0),"",H97/C97)</f>
        <v/>
      </c>
      <c r="L97" s="39" t="str">
        <f aca="false">IF(I97="","",IF(I97&lt;0,"Prejuízo",IF(I97&lt;N(F97),"Abaixo da meta","Na meta")))</f>
        <v/>
      </c>
    </row>
    <row r="98" customFormat="false" ht="15" hidden="false" customHeight="false" outlineLevel="0" collapsed="false">
      <c r="B98" s="25"/>
      <c r="C98" s="36"/>
      <c r="D98" s="36"/>
      <c r="E98" s="37"/>
      <c r="F98" s="37"/>
      <c r="G98" s="26" t="str">
        <f aca="false">IF(OR(B98="",C98=""),"",IFERROR(ROUNDUP((C98+N(D98))/(1-N(E98)-N(F98)),1),"-"))</f>
        <v/>
      </c>
      <c r="H98" s="36"/>
      <c r="I98" s="28" t="str">
        <f aca="false">IF(OR(B98="",N(H98)=0),"",(H98-C98-N(D98)-H98*N(E98))/H98)</f>
        <v/>
      </c>
      <c r="J98" s="26" t="str">
        <f aca="false">IF(I98="","",H98*I98)</f>
        <v/>
      </c>
      <c r="K98" s="38" t="str">
        <f aca="false">IF(OR(B98="",N(H98)=0,N(C98)=0),"",H98/C98)</f>
        <v/>
      </c>
      <c r="L98" s="39" t="str">
        <f aca="false">IF(I98="","",IF(I98&lt;0,"Prejuízo",IF(I98&lt;N(F98),"Abaixo da meta","Na meta")))</f>
        <v/>
      </c>
    </row>
    <row r="99" customFormat="false" ht="15" hidden="false" customHeight="false" outlineLevel="0" collapsed="false">
      <c r="B99" s="40"/>
      <c r="C99" s="41"/>
      <c r="D99" s="41"/>
      <c r="E99" s="42"/>
      <c r="F99" s="42"/>
      <c r="G99" s="26" t="str">
        <f aca="false">IF(OR(B99="",C99=""),"",IFERROR(ROUNDUP((C99+N(D99))/(1-N(E99)-N(F99)),1),"-"))</f>
        <v/>
      </c>
      <c r="H99" s="41"/>
      <c r="I99" s="28" t="str">
        <f aca="false">IF(OR(B99="",N(H99)=0),"",(H99-C99-N(D99)-H99*N(E99))/H99)</f>
        <v/>
      </c>
      <c r="J99" s="26" t="str">
        <f aca="false">IF(I99="","",H99*I99)</f>
        <v/>
      </c>
      <c r="K99" s="38" t="str">
        <f aca="false">IF(OR(B99="",N(H99)=0,N(C99)=0),"",H99/C99)</f>
        <v/>
      </c>
      <c r="L99" s="39" t="str">
        <f aca="false">IF(I99="","",IF(I99&lt;0,"Prejuízo",IF(I99&lt;N(F99),"Abaixo da meta","Na meta")))</f>
        <v/>
      </c>
    </row>
    <row r="100" customFormat="false" ht="15" hidden="false" customHeight="false" outlineLevel="0" collapsed="false">
      <c r="B100" s="25"/>
      <c r="C100" s="36"/>
      <c r="D100" s="36"/>
      <c r="E100" s="37"/>
      <c r="F100" s="37"/>
      <c r="G100" s="26" t="str">
        <f aca="false">IF(OR(B100="",C100=""),"",IFERROR(ROUNDUP((C100+N(D100))/(1-N(E100)-N(F100)),1),"-"))</f>
        <v/>
      </c>
      <c r="H100" s="36"/>
      <c r="I100" s="28" t="str">
        <f aca="false">IF(OR(B100="",N(H100)=0),"",(H100-C100-N(D100)-H100*N(E100))/H100)</f>
        <v/>
      </c>
      <c r="J100" s="26" t="str">
        <f aca="false">IF(I100="","",H100*I100)</f>
        <v/>
      </c>
      <c r="K100" s="38" t="str">
        <f aca="false">IF(OR(B100="",N(H100)=0,N(C100)=0),"",H100/C100)</f>
        <v/>
      </c>
      <c r="L100" s="39" t="str">
        <f aca="false">IF(I100="","",IF(I100&lt;0,"Prejuízo",IF(I100&lt;N(F100),"Abaixo da meta","Na meta")))</f>
        <v/>
      </c>
    </row>
    <row r="101" customFormat="false" ht="15" hidden="false" customHeight="false" outlineLevel="0" collapsed="false">
      <c r="B101" s="40"/>
      <c r="C101" s="41"/>
      <c r="D101" s="41"/>
      <c r="E101" s="42"/>
      <c r="F101" s="42"/>
      <c r="G101" s="26" t="str">
        <f aca="false">IF(OR(B101="",C101=""),"",IFERROR(ROUNDUP((C101+N(D101))/(1-N(E101)-N(F101)),1),"-"))</f>
        <v/>
      </c>
      <c r="H101" s="41"/>
      <c r="I101" s="28" t="str">
        <f aca="false">IF(OR(B101="",N(H101)=0),"",(H101-C101-N(D101)-H101*N(E101))/H101)</f>
        <v/>
      </c>
      <c r="J101" s="26" t="str">
        <f aca="false">IF(I101="","",H101*I101)</f>
        <v/>
      </c>
      <c r="K101" s="38" t="str">
        <f aca="false">IF(OR(B101="",N(H101)=0,N(C101)=0),"",H101/C101)</f>
        <v/>
      </c>
      <c r="L101" s="39" t="str">
        <f aca="false">IF(I101="","",IF(I101&lt;0,"Prejuízo",IF(I101&lt;N(F101),"Abaixo da meta","Na meta")))</f>
        <v/>
      </c>
    </row>
    <row r="102" customFormat="false" ht="15" hidden="false" customHeight="false" outlineLevel="0" collapsed="false">
      <c r="B102" s="25"/>
      <c r="C102" s="36"/>
      <c r="D102" s="36"/>
      <c r="E102" s="37"/>
      <c r="F102" s="37"/>
      <c r="G102" s="26" t="str">
        <f aca="false">IF(OR(B102="",C102=""),"",IFERROR(ROUNDUP((C102+N(D102))/(1-N(E102)-N(F102)),1),"-"))</f>
        <v/>
      </c>
      <c r="H102" s="36"/>
      <c r="I102" s="28" t="str">
        <f aca="false">IF(OR(B102="",N(H102)=0),"",(H102-C102-N(D102)-H102*N(E102))/H102)</f>
        <v/>
      </c>
      <c r="J102" s="26" t="str">
        <f aca="false">IF(I102="","",H102*I102)</f>
        <v/>
      </c>
      <c r="K102" s="38" t="str">
        <f aca="false">IF(OR(B102="",N(H102)=0,N(C102)=0),"",H102/C102)</f>
        <v/>
      </c>
      <c r="L102" s="39" t="str">
        <f aca="false">IF(I102="","",IF(I102&lt;0,"Prejuízo",IF(I102&lt;N(F102),"Abaixo da meta","Na meta")))</f>
        <v/>
      </c>
    </row>
    <row r="103" customFormat="false" ht="15" hidden="false" customHeight="false" outlineLevel="0" collapsed="false">
      <c r="B103" s="40"/>
      <c r="C103" s="41"/>
      <c r="D103" s="41"/>
      <c r="E103" s="42"/>
      <c r="F103" s="42"/>
      <c r="G103" s="26" t="str">
        <f aca="false">IF(OR(B103="",C103=""),"",IFERROR(ROUNDUP((C103+N(D103))/(1-N(E103)-N(F103)),1),"-"))</f>
        <v/>
      </c>
      <c r="H103" s="41"/>
      <c r="I103" s="28" t="str">
        <f aca="false">IF(OR(B103="",N(H103)=0),"",(H103-C103-N(D103)-H103*N(E103))/H103)</f>
        <v/>
      </c>
      <c r="J103" s="26" t="str">
        <f aca="false">IF(I103="","",H103*I103)</f>
        <v/>
      </c>
      <c r="K103" s="38" t="str">
        <f aca="false">IF(OR(B103="",N(H103)=0,N(C103)=0),"",H103/C103)</f>
        <v/>
      </c>
      <c r="L103" s="39" t="str">
        <f aca="false">IF(I103="","",IF(I103&lt;0,"Prejuízo",IF(I103&lt;N(F103),"Abaixo da meta","Na meta")))</f>
        <v/>
      </c>
    </row>
    <row r="104" customFormat="false" ht="15" hidden="false" customHeight="false" outlineLevel="0" collapsed="false">
      <c r="B104" s="25"/>
      <c r="C104" s="36"/>
      <c r="D104" s="36"/>
      <c r="E104" s="37"/>
      <c r="F104" s="37"/>
      <c r="G104" s="26" t="str">
        <f aca="false">IF(OR(B104="",C104=""),"",IFERROR(ROUNDUP((C104+N(D104))/(1-N(E104)-N(F104)),1),"-"))</f>
        <v/>
      </c>
      <c r="H104" s="36"/>
      <c r="I104" s="28" t="str">
        <f aca="false">IF(OR(B104="",N(H104)=0),"",(H104-C104-N(D104)-H104*N(E104))/H104)</f>
        <v/>
      </c>
      <c r="J104" s="26" t="str">
        <f aca="false">IF(I104="","",H104*I104)</f>
        <v/>
      </c>
      <c r="K104" s="38" t="str">
        <f aca="false">IF(OR(B104="",N(H104)=0,N(C104)=0),"",H104/C104)</f>
        <v/>
      </c>
      <c r="L104" s="39" t="str">
        <f aca="false">IF(I104="","",IF(I104&lt;0,"Prejuízo",IF(I104&lt;N(F104),"Abaixo da meta","Na meta")))</f>
        <v/>
      </c>
    </row>
    <row r="105" customFormat="false" ht="15" hidden="false" customHeight="false" outlineLevel="0" collapsed="false">
      <c r="B105" s="40"/>
      <c r="C105" s="41"/>
      <c r="D105" s="41"/>
      <c r="E105" s="42"/>
      <c r="F105" s="42"/>
      <c r="G105" s="26" t="str">
        <f aca="false">IF(OR(B105="",C105=""),"",IFERROR(ROUNDUP((C105+N(D105))/(1-N(E105)-N(F105)),1),"-"))</f>
        <v/>
      </c>
      <c r="H105" s="41"/>
      <c r="I105" s="28" t="str">
        <f aca="false">IF(OR(B105="",N(H105)=0),"",(H105-C105-N(D105)-H105*N(E105))/H105)</f>
        <v/>
      </c>
      <c r="J105" s="26" t="str">
        <f aca="false">IF(I105="","",H105*I105)</f>
        <v/>
      </c>
      <c r="K105" s="38" t="str">
        <f aca="false">IF(OR(B105="",N(H105)=0,N(C105)=0),"",H105/C105)</f>
        <v/>
      </c>
      <c r="L105" s="39" t="str">
        <f aca="false">IF(I105="","",IF(I105&lt;0,"Prejuízo",IF(I105&lt;N(F105),"Abaixo da meta","Na meta")))</f>
        <v/>
      </c>
    </row>
  </sheetData>
  <mergeCells count="2">
    <mergeCell ref="B2:L2"/>
    <mergeCell ref="B3:L3"/>
  </mergeCells>
  <conditionalFormatting sqref="L6:L105">
    <cfRule type="expression" priority="2" aboveAverage="0" equalAverage="0" bottom="0" percent="0" rank="0" text="" dxfId="1">
      <formula>L6="Prejuízo"</formula>
    </cfRule>
    <cfRule type="expression" priority="3" aboveAverage="0" equalAverage="0" bottom="0" percent="0" rank="0" text="" dxfId="2">
      <formula>L6="Abaixo da meta"</formula>
    </cfRule>
    <cfRule type="expression" priority="4" aboveAverage="0" equalAverage="0" bottom="0" percent="0" rank="0" text="" dxfId="3">
      <formula>L6="Na meta"</formula>
    </cfRule>
  </conditionalFormatting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B7C77"/>
    <pageSetUpPr fitToPage="true"/>
  </sheetPr>
  <dimension ref="B1:C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5"/>
    <col collapsed="false" customWidth="true" hidden="false" outlineLevel="0" max="3" min="3" style="1" width="95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62</v>
      </c>
      <c r="C2" s="2"/>
    </row>
    <row r="3" customFormat="false" ht="21.75" hidden="false" customHeight="true" outlineLevel="0" collapsed="false">
      <c r="B3" s="3" t="s">
        <v>0</v>
      </c>
      <c r="C3" s="3"/>
    </row>
    <row r="5" customFormat="false" ht="15" hidden="false" customHeight="false" outlineLevel="0" collapsed="false">
      <c r="B5" s="24" t="s">
        <v>63</v>
      </c>
    </row>
    <row r="6" customFormat="false" ht="30" hidden="false" customHeight="true" outlineLevel="0" collapsed="false">
      <c r="B6" s="43" t="n">
        <v>1</v>
      </c>
      <c r="C6" s="44" t="s">
        <v>64</v>
      </c>
    </row>
    <row r="7" customFormat="false" ht="19.5" hidden="false" customHeight="true" outlineLevel="0" collapsed="false">
      <c r="B7" s="43" t="n">
        <v>2</v>
      </c>
      <c r="C7" s="44" t="s">
        <v>65</v>
      </c>
    </row>
    <row r="8" customFormat="false" ht="19.5" hidden="false" customHeight="true" outlineLevel="0" collapsed="false">
      <c r="B8" s="43" t="n">
        <v>3</v>
      </c>
      <c r="C8" s="44" t="s">
        <v>66</v>
      </c>
    </row>
    <row r="9" customFormat="false" ht="30" hidden="false" customHeight="true" outlineLevel="0" collapsed="false">
      <c r="B9" s="43" t="n">
        <v>4</v>
      </c>
      <c r="C9" s="44" t="s">
        <v>67</v>
      </c>
    </row>
    <row r="10" customFormat="false" ht="19.5" hidden="false" customHeight="true" outlineLevel="0" collapsed="false">
      <c r="B10" s="43" t="n">
        <v>5</v>
      </c>
      <c r="C10" s="44" t="s">
        <v>68</v>
      </c>
    </row>
    <row r="12" customFormat="false" ht="15" hidden="false" customHeight="false" outlineLevel="0" collapsed="false">
      <c r="B12" s="24" t="s">
        <v>69</v>
      </c>
    </row>
    <row r="13" customFormat="false" ht="15" hidden="false" customHeight="false" outlineLevel="0" collapsed="false">
      <c r="B13" s="45"/>
      <c r="C13" s="46" t="s">
        <v>70</v>
      </c>
    </row>
    <row r="14" customFormat="false" ht="15" hidden="false" customHeight="false" outlineLevel="0" collapsed="false">
      <c r="B14" s="47"/>
      <c r="C14" s="46" t="s">
        <v>71</v>
      </c>
    </row>
    <row r="16" customFormat="false" ht="15" hidden="false" customHeight="false" outlineLevel="0" collapsed="false">
      <c r="B16" s="24" t="s">
        <v>72</v>
      </c>
    </row>
    <row r="17" customFormat="false" ht="19.5" hidden="false" customHeight="true" outlineLevel="0" collapsed="false">
      <c r="B17" s="48" t="s">
        <v>73</v>
      </c>
      <c r="C17" s="44" t="s">
        <v>74</v>
      </c>
    </row>
    <row r="18" customFormat="false" ht="30" hidden="false" customHeight="true" outlineLevel="0" collapsed="false">
      <c r="B18" s="48" t="s">
        <v>73</v>
      </c>
      <c r="C18" s="44" t="s">
        <v>75</v>
      </c>
    </row>
    <row r="19" customFormat="false" ht="19.5" hidden="false" customHeight="true" outlineLevel="0" collapsed="false">
      <c r="B19" s="48" t="s">
        <v>73</v>
      </c>
      <c r="C19" s="44" t="s">
        <v>76</v>
      </c>
    </row>
    <row r="20" customFormat="false" ht="19.5" hidden="false" customHeight="true" outlineLevel="0" collapsed="false">
      <c r="B20" s="48" t="s">
        <v>73</v>
      </c>
      <c r="C20" s="44" t="s">
        <v>77</v>
      </c>
    </row>
    <row r="22" customFormat="false" ht="15" hidden="false" customHeight="false" outlineLevel="0" collapsed="false">
      <c r="C22" s="49" t="s">
        <v>78</v>
      </c>
    </row>
  </sheetData>
  <mergeCells count="2">
    <mergeCell ref="B2:C2"/>
    <mergeCell ref="B3:C3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2026-10-18T16:12:02Z</dcterms:created>
  <dc:creator>openpyxl</dc:creator>
  <dc:description/>
  <dc:language>en-US</dc:language>
  <cp:lastModifiedBy/>
  <dcterms:modified xsi:type="dcterms:W3CDTF">2026-10-18T18:25:17Z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