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Orçamento" sheetId="2" state="visible" r:id="rId4"/>
    <sheet name="Convidados" sheetId="3" state="visible" r:id="rId5"/>
    <sheet name="Tarefas" sheetId="4" state="visible" r:id="rId6"/>
    <sheet name="Como usa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<sst xmlns="http://schemas.openxmlformats.org/spreadsheetml/2006/main" count="204" uniqueCount="156">
  <si>
    <t xml:space="preserve">Planejamento de Festa ou Casamento</t>
  </si>
  <si>
    <t xml:space="preserve">Orçamento, convidados e tarefas em um só lugar. Serve para casamento, aniversário, 15 anos, chá de bebê e formatura.</t>
  </si>
  <si>
    <t xml:space="preserve">Evento:</t>
  </si>
  <si>
    <t xml:space="preserve">Casamento de Ana &amp; Pedro</t>
  </si>
  <si>
    <t xml:space="preserve">Data do evento:</t>
  </si>
  <si>
    <t xml:space="preserve">Orçamento total:</t>
  </si>
  <si>
    <t xml:space="preserve">CONTRATADO</t>
  </si>
  <si>
    <t xml:space="preserve">JÁ PAGO</t>
  </si>
  <si>
    <t xml:space="preserve">SALDO DO ORÇAMENTO</t>
  </si>
  <si>
    <t xml:space="preserve">CONVIDADOS CONFIRMADOS</t>
  </si>
  <si>
    <t xml:space="preserve">TAREFAS CONCLUÍDAS</t>
  </si>
  <si>
    <t xml:space="preserve">Orçamento por categoria</t>
  </si>
  <si>
    <t xml:space="preserve">Convidados</t>
  </si>
  <si>
    <t xml:space="preserve">Categoria</t>
  </si>
  <si>
    <t xml:space="preserve">Previsto</t>
  </si>
  <si>
    <t xml:space="preserve">Contratado</t>
  </si>
  <si>
    <t xml:space="preserve">Pago</t>
  </si>
  <si>
    <t xml:space="preserve">Falta pagar</t>
  </si>
  <si>
    <t xml:space="preserve">Resumo</t>
  </si>
  <si>
    <t xml:space="preserve">Total</t>
  </si>
  <si>
    <t xml:space="preserve">Convites enviados</t>
  </si>
  <si>
    <t xml:space="preserve">Confirmados (pessoas)</t>
  </si>
  <si>
    <t xml:space="preserve">Não vão</t>
  </si>
  <si>
    <t xml:space="preserve">Sem resposta (pessoas)</t>
  </si>
  <si>
    <t xml:space="preserve">Adultos confirmados</t>
  </si>
  <si>
    <t xml:space="preserve">Crianças confirmadas</t>
  </si>
  <si>
    <t xml:space="preserve">Custo por convidado</t>
  </si>
  <si>
    <t xml:space="preserve">Próximas tarefas</t>
  </si>
  <si>
    <t xml:space="preserve">Vermelho em Contratado = ficou mais caro que o previsto.</t>
  </si>
  <si>
    <t xml:space="preserve">Modelo gratuito do DocFree · docfree.com.br</t>
  </si>
  <si>
    <t xml:space="preserve">Orçamento e fornecedores</t>
  </si>
  <si>
    <t xml:space="preserve">Uma linha por fornecedor ou item. As categorias desta coluna aparecem no painel.</t>
  </si>
  <si>
    <t xml:space="preserve">Fornecedor</t>
  </si>
  <si>
    <t xml:space="preserve">Contato</t>
  </si>
  <si>
    <t xml:space="preserve">Próximo pagamento</t>
  </si>
  <si>
    <t xml:space="preserve">Observação</t>
  </si>
  <si>
    <t xml:space="preserve">Local / espaço</t>
  </si>
  <si>
    <t xml:space="preserve">Espaço Jardim das Flores</t>
  </si>
  <si>
    <t xml:space="preserve">(11) 99999-0001</t>
  </si>
  <si>
    <t xml:space="preserve">Buffet</t>
  </si>
  <si>
    <t xml:space="preserve">Buffet Sabor &amp; Arte</t>
  </si>
  <si>
    <t xml:space="preserve">(11) 99999-0002</t>
  </si>
  <si>
    <t xml:space="preserve">Bebidas</t>
  </si>
  <si>
    <t xml:space="preserve">Distribuidora Brinde</t>
  </si>
  <si>
    <t xml:space="preserve">(11) 99999-0003</t>
  </si>
  <si>
    <t xml:space="preserve">Decoração e flores</t>
  </si>
  <si>
    <t xml:space="preserve">Ateliê Floral</t>
  </si>
  <si>
    <t xml:space="preserve">(11) 99999-0004</t>
  </si>
  <si>
    <t xml:space="preserve">Fotografia e vídeo</t>
  </si>
  <si>
    <t xml:space="preserve">Foto Momentos</t>
  </si>
  <si>
    <t xml:space="preserve">(11) 99999-0005</t>
  </si>
  <si>
    <t xml:space="preserve">Música / DJ</t>
  </si>
  <si>
    <t xml:space="preserve">DJ Lucas</t>
  </si>
  <si>
    <t xml:space="preserve">(11) 99999-0006</t>
  </si>
  <si>
    <t xml:space="preserve">Bolo e doces</t>
  </si>
  <si>
    <t xml:space="preserve">Doceria da Vó</t>
  </si>
  <si>
    <t xml:space="preserve">(11) 99999-0007</t>
  </si>
  <si>
    <t xml:space="preserve">Roupas e beleza</t>
  </si>
  <si>
    <t xml:space="preserve">Convites e lembrancinhas</t>
  </si>
  <si>
    <t xml:space="preserve">Gráfica Arte</t>
  </si>
  <si>
    <t xml:space="preserve">Cerimônia</t>
  </si>
  <si>
    <t xml:space="preserve">Celebrante</t>
  </si>
  <si>
    <t xml:space="preserve">Outros</t>
  </si>
  <si>
    <t xml:space="preserve">Laranja em Próximo pagamento = vence nos próximos 15 dias.</t>
  </si>
  <si>
    <t xml:space="preserve">Lista de convidados</t>
  </si>
  <si>
    <t xml:space="preserve">Uma linha por família ou convite. Informe quantos adultos e crianças e marque a confirmação.</t>
  </si>
  <si>
    <t xml:space="preserve">Nome / família</t>
  </si>
  <si>
    <t xml:space="preserve">Lado / grupo</t>
  </si>
  <si>
    <t xml:space="preserve">Telefone</t>
  </si>
  <si>
    <t xml:space="preserve">Adultos</t>
  </si>
  <si>
    <t xml:space="preserve">Crianças</t>
  </si>
  <si>
    <t xml:space="preserve">Confirmou?</t>
  </si>
  <si>
    <t xml:space="preserve">Convite enviado?</t>
  </si>
  <si>
    <t xml:space="preserve">Mesa</t>
  </si>
  <si>
    <t xml:space="preserve">Família Souza</t>
  </si>
  <si>
    <t xml:space="preserve">Noiva</t>
  </si>
  <si>
    <t xml:space="preserve">(11) 98888-1000</t>
  </si>
  <si>
    <t xml:space="preserve">Sim</t>
  </si>
  <si>
    <t xml:space="preserve">Família Oliveira</t>
  </si>
  <si>
    <t xml:space="preserve">Noivo</t>
  </si>
  <si>
    <t xml:space="preserve">(11) 98888-1111</t>
  </si>
  <si>
    <t xml:space="preserve">Tia Marta e tio Jorge</t>
  </si>
  <si>
    <t xml:space="preserve">(11) 98888-1222</t>
  </si>
  <si>
    <t xml:space="preserve">Carla e Bruno</t>
  </si>
  <si>
    <t xml:space="preserve">Amigos</t>
  </si>
  <si>
    <t xml:space="preserve">(11) 98888-1333</t>
  </si>
  <si>
    <t xml:space="preserve">Talvez</t>
  </si>
  <si>
    <t xml:space="preserve">Ricardo Lima</t>
  </si>
  <si>
    <t xml:space="preserve">Trabalho</t>
  </si>
  <si>
    <t xml:space="preserve">(11) 98888-1444</t>
  </si>
  <si>
    <t xml:space="preserve">Família Santos</t>
  </si>
  <si>
    <t xml:space="preserve">(11) 98888-1555</t>
  </si>
  <si>
    <t xml:space="preserve">Juliana e Marcos</t>
  </si>
  <si>
    <t xml:space="preserve">(11) 98888-1666</t>
  </si>
  <si>
    <t xml:space="preserve">Não</t>
  </si>
  <si>
    <t xml:space="preserve">Vó Lurdes</t>
  </si>
  <si>
    <t xml:space="preserve">(11) 98888-1777</t>
  </si>
  <si>
    <t xml:space="preserve">Equipe do escritório</t>
  </si>
  <si>
    <t xml:space="preserve">(11) 98888-1888</t>
  </si>
  <si>
    <t xml:space="preserve">Primos Ferreira</t>
  </si>
  <si>
    <t xml:space="preserve">(11) 98888-1999</t>
  </si>
  <si>
    <t xml:space="preserve">Checklist de tarefas</t>
  </si>
  <si>
    <t xml:space="preserve">As datas são calculadas a partir da data do evento. Marque Feita conforme for resolvendo.</t>
  </si>
  <si>
    <t xml:space="preserve">Tarefa</t>
  </si>
  <si>
    <t xml:space="preserve">Quanto tempo antes</t>
  </si>
  <si>
    <t xml:space="preserve">Fazer até</t>
  </si>
  <si>
    <t xml:space="preserve">Responsável</t>
  </si>
  <si>
    <t xml:space="preserve">Status</t>
  </si>
  <si>
    <t xml:space="preserve">Alerta</t>
  </si>
  <si>
    <t xml:space="preserve">Definir orçamento e lista prévia de convidados</t>
  </si>
  <si>
    <t xml:space="preserve">12 meses</t>
  </si>
  <si>
    <t xml:space="preserve">Feita</t>
  </si>
  <si>
    <t xml:space="preserve">Escolher e reservar o local</t>
  </si>
  <si>
    <t xml:space="preserve">Contratar buffet</t>
  </si>
  <si>
    <t xml:space="preserve">10 meses</t>
  </si>
  <si>
    <t xml:space="preserve">Contratar fotografia e vídeo</t>
  </si>
  <si>
    <t xml:space="preserve">Contratar decoração</t>
  </si>
  <si>
    <t xml:space="preserve">8 meses</t>
  </si>
  <si>
    <t xml:space="preserve">Escolher roupas</t>
  </si>
  <si>
    <t xml:space="preserve">6 meses</t>
  </si>
  <si>
    <t xml:space="preserve">Fazendo</t>
  </si>
  <si>
    <t xml:space="preserve">Contratar música / DJ</t>
  </si>
  <si>
    <t xml:space="preserve">Enviar save the date</t>
  </si>
  <si>
    <t xml:space="preserve">A fazer</t>
  </si>
  <si>
    <t xml:space="preserve">Encomendar bolo e doces</t>
  </si>
  <si>
    <t xml:space="preserve">4 meses</t>
  </si>
  <si>
    <t xml:space="preserve">Enviar convites</t>
  </si>
  <si>
    <t xml:space="preserve">3 meses</t>
  </si>
  <si>
    <t xml:space="preserve">Definir cardápio e bebidas</t>
  </si>
  <si>
    <t xml:space="preserve">2 meses</t>
  </si>
  <si>
    <t xml:space="preserve">Confirmar presença dos convidados</t>
  </si>
  <si>
    <t xml:space="preserve">1 mês</t>
  </si>
  <si>
    <t xml:space="preserve">Montar mapa de mesas</t>
  </si>
  <si>
    <t xml:space="preserve">2 semanas</t>
  </si>
  <si>
    <t xml:space="preserve">Confirmar horários com todos os fornecedores</t>
  </si>
  <si>
    <t xml:space="preserve">1 semana</t>
  </si>
  <si>
    <t xml:space="preserve">Separar pagamentos finais</t>
  </si>
  <si>
    <t xml:space="preserve">Descansar!</t>
  </si>
  <si>
    <t xml:space="preserve">1 dia</t>
  </si>
  <si>
    <t xml:space="preserve">Como usar esta planilha</t>
  </si>
  <si>
    <t xml:space="preserve">Passo a passo</t>
  </si>
  <si>
    <t xml:space="preserve">No Painel, preencha o nome do evento, a data e o orçamento total.</t>
  </si>
  <si>
    <t xml:space="preserve">Na aba Orçamento, liste cada item com o valor previsto, o contratado e o que já foi pago.</t>
  </si>
  <si>
    <t xml:space="preserve">Na aba Convidados, cadastre cada família com adultos, crianças, confirmação e envio do convite.</t>
  </si>
  <si>
    <t xml:space="preserve">Na aba Tarefas, escolha quanto tempo antes cada tarefa deve ser feita: a data limite é calculada pela data do evento.</t>
  </si>
  <si>
    <t xml:space="preserve">O Painel mostra a contagem regressiva, o orçamento, os convidados e as próximas tarefas.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</si>
  <si>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</si>
  <si>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</si>
  <si>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</si>
  <si>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</si>
  <si>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</si>
  <si>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Deixe uma reserva de 5% a 10% do orçamento para imprevistos.</t>
  </si>
  <si>
    <t xml:space="preserve">Use o custo por convidado para decidir o tamanho da lista.</t>
  </si>
  <si>
    <t xml:space="preserve">Serve para casamento, aniversário, 15 anos, chá de bebê, formatura ou qualquer evento.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</si>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</sst>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&quot;R$ &quot;#,##0.00;[RED]&quot;-R$ &quot;#,##0.00;\-"/>
    <numFmt numFmtId="167" formatCode="0"/>
    <numFmt numFmtId="168" formatCode="0%"/>
    <numFmt numFmtId="169" formatCode="General"/>
    <numFmt numFmtId="170" formatCode="dd/mm/yy"/>
    <numFmt numFmtId="171" formatCode="mm/dd/yy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22"/>
      <color rgb="FF6B4FBB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0"/>
      <color rgb="FF13241F"/>
      <name val="Arial"/>
      <family val="0"/>
      <charset val="1"/>
    </font>
    <font>
      <sz val="9.5"/>
      <color rgb="FF24332F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6B4FBB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00"/>
      </patternFill>
    </fill>
    <fill>
      <patternFill patternType="solid">
        <fgColor rgb="FFFFF6D5"/>
        <bgColor rgb="FFFDEBDD"/>
      </patternFill>
    </fill>
    <fill>
      <patternFill patternType="solid">
        <fgColor rgb="FFEEE9FA"/>
        <bgColor rgb="FFE6EDFA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6B4FBB"/>
        <bgColor rgb="FF5B6B7A"/>
      </patternFill>
    </fill>
    <fill>
      <patternFill patternType="solid">
        <fgColor rgb="FFD24B46"/>
        <bgColor rgb="FFB5487A"/>
      </patternFill>
    </fill>
    <fill>
      <patternFill patternType="solid">
        <fgColor rgb="FFE6EDFA"/>
        <bgColor rgb="FFEEE9FA"/>
      </patternFill>
    </fill>
    <fill>
      <patternFill patternType="solid">
        <fgColor rgb="FFE3F2EB"/>
        <bgColor rgb="FFE4EEEA"/>
      </patternFill>
    </fill>
    <fill>
      <patternFill patternType="solid">
        <fgColor rgb="FFFDEBDD"/>
        <bgColor rgb="FFFBE3E2"/>
      </patternFill>
    </fill>
    <fill>
      <patternFill patternType="solid">
        <fgColor rgb="FFFBE3E2"/>
        <bgColor rgb="FFFDEBDD"/>
      </patternFill>
    </fill>
    <fill>
      <patternFill patternType="solid">
        <fgColor rgb="FFF3F6F5"/>
        <bgColor rgb="FFEFF3F1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/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1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8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1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1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8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6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FFFFFF"/>
        <sz val="17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D24B46"/>
      </font>
    </dxf>
    <dxf>
      <font>
        <name val="Arial"/>
        <charset val="1"/>
        <family val="0"/>
        <b val="1"/>
        <color rgb="FFFFFFFF"/>
      </font>
      <fill>
        <patternFill>
          <bgColor rgb="FFE07B2E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D24B46"/>
      </font>
      <fill>
        <patternFill>
          <bgColor rgb="FFFBE3E2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strike val="1"/>
        <color rgb="FF9AA5A1"/>
      </font>
      <fill>
        <patternFill>
          <bgColor rgb="FFEFF3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AFCFB"/>
      <rgbColor rgb="FFFF00FF"/>
      <rgbColor rgb="FF00FFFF"/>
      <rgbColor rgb="FF800000"/>
      <rgbColor rgb="FF008000"/>
      <rgbColor rgb="FF000080"/>
      <rgbColor rgb="FF7A8C3A"/>
      <rgbColor rgb="FF800080"/>
      <rgbColor rgb="FF1F7A5A"/>
      <rgbColor rgb="FFD3DDD8"/>
      <rgbColor rgb="FF6B7C77"/>
      <rgbColor rgb="FFA3A3A3"/>
      <rgbColor rgb="FFB5487A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E4EEEA"/>
      <rgbColor rgb="FFEFF3F1"/>
      <rgbColor rgb="FFFDEBDD"/>
      <rgbColor rgb="FFE6EDFA"/>
      <rgbColor rgb="FFEEE9FA"/>
      <rgbColor rgb="FFF3F6F5"/>
      <rgbColor rgb="FFFBE3E2"/>
      <rgbColor rgb="FF2B5CB8"/>
      <rgbColor rgb="FF33CCCC"/>
      <rgbColor rgb="FF99CC00"/>
      <rgbColor rgb="FFFFCC00"/>
      <rgbColor rgb="FFE8B10E"/>
      <rgbColor rgb="FFE07B2E"/>
      <rgbColor rgb="FF5B6B7A"/>
      <rgbColor rgb="FF9AA5A1"/>
      <rgbColor rgb="FF003366"/>
      <rgbColor rgb="FF2E9EA8"/>
      <rgbColor rgb="FF13241F"/>
      <rgbColor rgb="FF333300"/>
      <rgbColor rgb="FF8A6D4E"/>
      <rgbColor rgb="FFD24B4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Para onde vai o dinheiro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Painel!D14</c:f>
              <c:strCache>
                <c:ptCount val="1"/>
                <c:pt idx="0">
                  <c:v>Contratado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f7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b5c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e07b2e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24b46"/>
              </a:solidFill>
              <a:ln w="0">
                <a:noFill/>
              </a:ln>
            </c:spPr>
          </c:dPt>
          <c:dPt>
            <c:idx val="4"/>
            <c:spPr>
              <a:solidFill>
                <a:srgbClr val="6b4fbb"/>
              </a:solidFill>
              <a:ln w="0">
                <a:noFill/>
              </a:ln>
            </c:spPr>
          </c:dPt>
          <c:dPt>
            <c:idx val="5"/>
            <c:spPr>
              <a:solidFill>
                <a:srgbClr val="e8b10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2e9ea8"/>
              </a:solidFill>
              <a:ln w="0">
                <a:noFill/>
              </a:ln>
            </c:spPr>
          </c:dPt>
          <c:dPt>
            <c:idx val="7"/>
            <c:spPr>
              <a:solidFill>
                <a:srgbClr val="b5487a"/>
              </a:solidFill>
              <a:ln w="0">
                <a:noFill/>
              </a:ln>
            </c:spPr>
          </c:dPt>
          <c:dPt>
            <c:idx val="8"/>
            <c:spPr>
              <a:solidFill>
                <a:srgbClr val="7a8c3a"/>
              </a:solidFill>
              <a:ln w="0">
                <a:noFill/>
              </a:ln>
            </c:spPr>
          </c:dPt>
          <c:dPt>
            <c:idx val="9"/>
            <c:spPr>
              <a:solidFill>
                <a:srgbClr val="8a6d4e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5b6b7a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a3a3a3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Painel!$B$15:$B$26</c:f>
              <c:strCache>
                <c:ptCount val="12"/>
                <c:pt idx="0">
                  <c:v>Local / espaço</c:v>
                </c:pt>
                <c:pt idx="1">
                  <c:v>Buffet</c:v>
                </c:pt>
                <c:pt idx="2">
                  <c:v>Bebidas</c:v>
                </c:pt>
                <c:pt idx="3">
                  <c:v>Decoração e flores</c:v>
                </c:pt>
                <c:pt idx="4">
                  <c:v>Fotografia e vídeo</c:v>
                </c:pt>
                <c:pt idx="5">
                  <c:v>Música / DJ</c:v>
                </c:pt>
                <c:pt idx="6">
                  <c:v>Bolo e doces</c:v>
                </c:pt>
                <c:pt idx="7">
                  <c:v>Roupas e beleza</c:v>
                </c:pt>
                <c:pt idx="8">
                  <c:v>Convites e lembrancinhas</c:v>
                </c:pt>
                <c:pt idx="9">
                  <c:v>Cerimônia</c:v>
                </c:pt>
                <c:pt idx="10">
                  <c:v>Outros</c:v>
                </c:pt>
                <c:pt idx="11">
                  <c:v/>
                </c:pt>
              </c:strCache>
            </c:strRef>
          </c:cat>
          <c:val>
            <c:numRef>
              <c:f>Painel!$D$15:$D$26</c:f>
              <c:numCache>
                <c:formatCode>"R$ "#,##0.00;[RED]"-R$ "#,##0.00;\-</c:formatCode>
                <c:ptCount val="12"/>
                <c:pt idx="0">
                  <c:v>9500</c:v>
                </c:pt>
                <c:pt idx="1">
                  <c:v>14200</c:v>
                </c:pt>
                <c:pt idx="2">
                  <c:v>3200</c:v>
                </c:pt>
                <c:pt idx="3">
                  <c:v>5100</c:v>
                </c:pt>
                <c:pt idx="4">
                  <c:v>3800</c:v>
                </c:pt>
                <c:pt idx="5">
                  <c:v>2300</c:v>
                </c:pt>
                <c:pt idx="6">
                  <c:v>1650</c:v>
                </c:pt>
                <c:pt idx="7">
                  <c:v>0</c:v>
                </c:pt>
                <c:pt idx="8">
                  <c:v>720</c:v>
                </c:pt>
                <c:pt idx="9">
                  <c:v>900</c:v>
                </c:pt>
                <c:pt idx="10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28</xdr:row>
      <xdr:rowOff>0</xdr:rowOff>
    </xdr:from>
    <xdr:to>
      <xdr:col>4</xdr:col>
      <xdr:colOff>795240</xdr:colOff>
      <xdr:row>41</xdr:row>
      <xdr:rowOff>114840</xdr:rowOff>
    </xdr:to>
    <xdr:graphicFrame>
      <xdr:nvGraphicFramePr>
        <xdr:cNvPr id="0" name="Chart 1"/>
        <xdr:cNvGraphicFramePr/>
      </xdr:nvGraphicFramePr>
      <xdr:xfrm>
        <a:off x="141120" y="5791320"/>
        <a:ext cx="4319280" cy="2591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K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11" min="3" style="1" width="14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5" customFormat="false" ht="15" hidden="false" customHeight="true" outlineLevel="0" collapsed="false">
      <c r="B5" s="4" t="s">
        <v>2</v>
      </c>
      <c r="C5" s="5" t="s">
        <v>3</v>
      </c>
      <c r="D5" s="5"/>
      <c r="E5" s="5"/>
      <c r="F5" s="5"/>
      <c r="G5" s="6" t="str">
        <f aca="true">IF(C6="","",IF(C6&lt;TODAY(),"O evento já aconteceu!",IF(C6=TODAY(),"É HOJE!","Faltam "&amp;(C6-TODAY())&amp;" dias")))</f>
        <v>Faltam 209 dias</v>
      </c>
      <c r="H5" s="6"/>
      <c r="I5" s="6"/>
      <c r="J5" s="6"/>
      <c r="K5" s="6"/>
    </row>
    <row r="6" customFormat="false" ht="15" hidden="false" customHeight="false" outlineLevel="0" collapsed="false">
      <c r="B6" s="4" t="s">
        <v>4</v>
      </c>
      <c r="C6" s="7" t="n">
        <v>46522</v>
      </c>
      <c r="D6" s="7"/>
      <c r="G6" s="6"/>
      <c r="H6" s="6"/>
      <c r="I6" s="6"/>
      <c r="J6" s="6"/>
      <c r="K6" s="6"/>
    </row>
    <row r="7" customFormat="false" ht="15" hidden="false" customHeight="false" outlineLevel="0" collapsed="false">
      <c r="B7" s="4" t="s">
        <v>5</v>
      </c>
      <c r="C7" s="8" t="n">
        <v>48000</v>
      </c>
      <c r="D7" s="8"/>
      <c r="G7" s="6"/>
      <c r="H7" s="6"/>
      <c r="I7" s="6"/>
      <c r="J7" s="6"/>
      <c r="K7" s="6"/>
    </row>
    <row r="9" customFormat="false" ht="18" hidden="false" customHeight="true" outlineLevel="0" collapsed="false">
      <c r="B9" s="9" t="s">
        <v>6</v>
      </c>
      <c r="C9" s="9"/>
      <c r="D9" s="10" t="s">
        <v>7</v>
      </c>
      <c r="E9" s="10"/>
      <c r="F9" s="11" t="s">
        <v>8</v>
      </c>
      <c r="G9" s="11"/>
      <c r="H9" s="12" t="s">
        <v>9</v>
      </c>
      <c r="I9" s="12"/>
      <c r="J9" s="13" t="s">
        <v>10</v>
      </c>
      <c r="K9" s="13"/>
    </row>
    <row r="10" customFormat="false" ht="15" hidden="false" customHeight="false" outlineLevel="0" collapsed="false">
      <c r="B10" s="14" t="n">
        <f aca="false">SUM(Orçamento!$D$6:$D$40)</f>
        <v>41370</v>
      </c>
      <c r="C10" s="14"/>
      <c r="D10" s="15" t="n">
        <f aca="false">SUM(Orçamento!$E$6:$E$40)</f>
        <v>13930</v>
      </c>
      <c r="E10" s="15"/>
      <c r="F10" s="16" t="n">
        <f aca="false">C7-MAX(SUM(Orçamento!$C$6:$C$40),SUM(Orçamento!$D$6:$D$40))</f>
        <v>2000</v>
      </c>
      <c r="G10" s="16"/>
      <c r="H10" s="17" t="n">
        <f aca="false">SUMIFS(Convidados!$E$6:$E$305,Convidados!$G$6:$G$305,"Sim")+SUMIFS(Convidados!$F$6:$F$305,Convidados!$G$6:$G$305,"Sim")</f>
        <v>22</v>
      </c>
      <c r="I10" s="17"/>
      <c r="J10" s="18" t="n">
        <f aca="false">IFERROR(COUNTIF(Tarefas!$F$6:$F$85,"Feita")/COUNTA(Tarefas!$B$6:$B$85),0)</f>
        <v>0.375</v>
      </c>
      <c r="K10" s="18"/>
    </row>
    <row r="11" customFormat="false" ht="15" hidden="false" customHeight="false" outlineLevel="0" collapsed="false">
      <c r="B11" s="14"/>
      <c r="C11" s="14"/>
      <c r="D11" s="15"/>
      <c r="E11" s="15"/>
      <c r="F11" s="16"/>
      <c r="G11" s="16"/>
      <c r="H11" s="17"/>
      <c r="I11" s="17"/>
      <c r="J11" s="18"/>
      <c r="K11" s="18"/>
    </row>
    <row r="13" customFormat="false" ht="15" hidden="false" customHeight="false" outlineLevel="0" collapsed="false">
      <c r="B13" s="19" t="s">
        <v>11</v>
      </c>
      <c r="H13" s="19" t="s">
        <v>12</v>
      </c>
    </row>
    <row r="14" customFormat="false" ht="30" hidden="false" customHeight="true" outlineLevel="0" collapsed="false">
      <c r="B14" s="20" t="s">
        <v>13</v>
      </c>
      <c r="C14" s="20" t="s">
        <v>14</v>
      </c>
      <c r="D14" s="20" t="s">
        <v>15</v>
      </c>
      <c r="E14" s="20" t="s">
        <v>16</v>
      </c>
      <c r="F14" s="20" t="s">
        <v>17</v>
      </c>
      <c r="H14" s="21" t="s">
        <v>18</v>
      </c>
      <c r="I14" s="21"/>
      <c r="J14" s="21" t="s">
        <v>19</v>
      </c>
    </row>
    <row r="15" customFormat="false" ht="15" hidden="false" customHeight="false" outlineLevel="0" collapsed="false">
      <c r="B15" s="22" t="str">
        <f aca="false">IF(Orçamento!B6="","",Orçamento!B6)</f>
        <v>Local / espaço</v>
      </c>
      <c r="C15" s="23" t="n">
        <f aca="false">IF(B15="","",SUMIFS(Orçamento!$C$6:$C$40,Orçamento!$B$6:$B$40,B15))</f>
        <v>9000</v>
      </c>
      <c r="D15" s="23" t="n">
        <f aca="false">IF(B15="","",SUMIFS(Orçamento!$D$6:$D$40,Orçamento!$B$6:$B$40,B15))</f>
        <v>9500</v>
      </c>
      <c r="E15" s="23" t="n">
        <f aca="false">IF(B15="","",SUMIFS(Orçamento!$E$6:$E$40,Orçamento!$B$6:$B$40,B15))</f>
        <v>4750</v>
      </c>
      <c r="F15" s="23" t="n">
        <f aca="false">IF(B15="","",MAX(0,D15-E15))</f>
        <v>4750</v>
      </c>
      <c r="H15" s="24" t="s">
        <v>20</v>
      </c>
      <c r="I15" s="24"/>
      <c r="J15" s="25" t="n">
        <f aca="false">COUNTIF(Convidados!$H$6:$H$305,"Sim")</f>
        <v>8</v>
      </c>
    </row>
    <row r="16" customFormat="false" ht="15" hidden="false" customHeight="false" outlineLevel="0" collapsed="false">
      <c r="B16" s="22" t="str">
        <f aca="false">IF(Orçamento!B7="","",Orçamento!B7)</f>
        <v>Buffet</v>
      </c>
      <c r="C16" s="23" t="n">
        <f aca="false">IF(B16="","",SUMIFS(Orçamento!$C$6:$C$40,Orçamento!$B$6:$B$40,B16))</f>
        <v>15000</v>
      </c>
      <c r="D16" s="23" t="n">
        <f aca="false">IF(B16="","",SUMIFS(Orçamento!$D$6:$D$40,Orçamento!$B$6:$B$40,B16))</f>
        <v>14200</v>
      </c>
      <c r="E16" s="23" t="n">
        <f aca="false">IF(B16="","",SUMIFS(Orçamento!$E$6:$E$40,Orçamento!$B$6:$B$40,B16))</f>
        <v>4260</v>
      </c>
      <c r="F16" s="23" t="n">
        <f aca="false">IF(B16="","",MAX(0,D16-E16))</f>
        <v>9940</v>
      </c>
      <c r="H16" s="24" t="s">
        <v>21</v>
      </c>
      <c r="I16" s="24"/>
      <c r="J16" s="26" t="n">
        <f aca="false">H10</f>
        <v>22</v>
      </c>
    </row>
    <row r="17" customFormat="false" ht="15" hidden="false" customHeight="false" outlineLevel="0" collapsed="false">
      <c r="B17" s="22" t="str">
        <f aca="false">IF(Orçamento!B8="","",Orçamento!B8)</f>
        <v>Bebidas</v>
      </c>
      <c r="C17" s="23" t="n">
        <f aca="false">IF(B17="","",SUMIFS(Orçamento!$C$6:$C$40,Orçamento!$B$6:$B$40,B17))</f>
        <v>3500</v>
      </c>
      <c r="D17" s="23" t="n">
        <f aca="false">IF(B17="","",SUMIFS(Orçamento!$D$6:$D$40,Orçamento!$B$6:$B$40,B17))</f>
        <v>3200</v>
      </c>
      <c r="E17" s="23" t="n">
        <f aca="false">IF(B17="","",SUMIFS(Orçamento!$E$6:$E$40,Orçamento!$B$6:$B$40,B17))</f>
        <v>0</v>
      </c>
      <c r="F17" s="23" t="n">
        <f aca="false">IF(B17="","",MAX(0,D17-E17))</f>
        <v>3200</v>
      </c>
      <c r="H17" s="24" t="s">
        <v>22</v>
      </c>
      <c r="I17" s="24"/>
      <c r="J17" s="25" t="n">
        <f aca="false">SUMIFS(Convidados!$E$6:$E$305,Convidados!$G$6:$G$305,"Não")+SUMIFS(Convidados!$F$6:$F$305,Convidados!$G$6:$G$305,"Não")</f>
        <v>3</v>
      </c>
    </row>
    <row r="18" customFormat="false" ht="15" hidden="false" customHeight="false" outlineLevel="0" collapsed="false">
      <c r="B18" s="22" t="str">
        <f aca="false">IF(Orçamento!B9="","",Orçamento!B9)</f>
        <v>Decoração e flores</v>
      </c>
      <c r="C18" s="23" t="n">
        <f aca="false">IF(B18="","",SUMIFS(Orçamento!$C$6:$C$40,Orçamento!$B$6:$B$40,B18))</f>
        <v>4500</v>
      </c>
      <c r="D18" s="23" t="n">
        <f aca="false">IF(B18="","",SUMIFS(Orçamento!$D$6:$D$40,Orçamento!$B$6:$B$40,B18))</f>
        <v>5100</v>
      </c>
      <c r="E18" s="23" t="n">
        <f aca="false">IF(B18="","",SUMIFS(Orçamento!$E$6:$E$40,Orçamento!$B$6:$B$40,B18))</f>
        <v>1500</v>
      </c>
      <c r="F18" s="23" t="n">
        <f aca="false">IF(B18="","",MAX(0,D18-E18))</f>
        <v>3600</v>
      </c>
      <c r="H18" s="24" t="s">
        <v>23</v>
      </c>
      <c r="I18" s="24"/>
      <c r="J18" s="25" t="n">
        <f aca="false">SUMIFS(Convidados!$E$6:$E$305,Convidados!$G$6:$G$305,"")+SUMIFS(Convidados!$F$6:$F$305,Convidados!$G$6:$G$305,"")+SUMIFS(Convidados!$E$6:$E$305,Convidados!$G$6:$G$305,"Talvez")+SUMIFS(Convidados!$F$6:$F$305,Convidados!$G$6:$G$305,"Talvez")</f>
        <v>9</v>
      </c>
    </row>
    <row r="19" customFormat="false" ht="15" hidden="false" customHeight="false" outlineLevel="0" collapsed="false">
      <c r="B19" s="22" t="str">
        <f aca="false">IF(Orçamento!B10="","",Orçamento!B10)</f>
        <v>Fotografia e vídeo</v>
      </c>
      <c r="C19" s="23" t="n">
        <f aca="false">IF(B19="","",SUMIFS(Orçamento!$C$6:$C$40,Orçamento!$B$6:$B$40,B19))</f>
        <v>4000</v>
      </c>
      <c r="D19" s="23" t="n">
        <f aca="false">IF(B19="","",SUMIFS(Orçamento!$D$6:$D$40,Orçamento!$B$6:$B$40,B19))</f>
        <v>3800</v>
      </c>
      <c r="E19" s="23" t="n">
        <f aca="false">IF(B19="","",SUMIFS(Orçamento!$E$6:$E$40,Orçamento!$B$6:$B$40,B19))</f>
        <v>1900</v>
      </c>
      <c r="F19" s="23" t="n">
        <f aca="false">IF(B19="","",MAX(0,D19-E19))</f>
        <v>1900</v>
      </c>
      <c r="H19" s="24" t="s">
        <v>24</v>
      </c>
      <c r="I19" s="24"/>
      <c r="J19" s="25" t="n">
        <f aca="false">SUMIFS(Convidados!$E$6:$E$305,Convidados!$G$6:$G$305,"Sim")</f>
        <v>16</v>
      </c>
    </row>
    <row r="20" customFormat="false" ht="15" hidden="false" customHeight="false" outlineLevel="0" collapsed="false">
      <c r="B20" s="22" t="str">
        <f aca="false">IF(Orçamento!B11="","",Orçamento!B11)</f>
        <v>Música / DJ</v>
      </c>
      <c r="C20" s="23" t="n">
        <f aca="false">IF(B20="","",SUMIFS(Orçamento!$C$6:$C$40,Orçamento!$B$6:$B$40,B20))</f>
        <v>2500</v>
      </c>
      <c r="D20" s="23" t="n">
        <f aca="false">IF(B20="","",SUMIFS(Orçamento!$D$6:$D$40,Orçamento!$B$6:$B$40,B20))</f>
        <v>2300</v>
      </c>
      <c r="E20" s="23" t="n">
        <f aca="false">IF(B20="","",SUMIFS(Orçamento!$E$6:$E$40,Orçamento!$B$6:$B$40,B20))</f>
        <v>0</v>
      </c>
      <c r="F20" s="23" t="n">
        <f aca="false">IF(B20="","",MAX(0,D20-E20))</f>
        <v>2300</v>
      </c>
      <c r="H20" s="24" t="s">
        <v>25</v>
      </c>
      <c r="I20" s="24"/>
      <c r="J20" s="25" t="n">
        <f aca="false">SUMIFS(Convidados!$F$6:$F$305,Convidados!$G$6:$G$305,"Sim")</f>
        <v>6</v>
      </c>
    </row>
    <row r="21" customFormat="false" ht="15" hidden="false" customHeight="false" outlineLevel="0" collapsed="false">
      <c r="B21" s="22" t="str">
        <f aca="false">IF(Orçamento!B12="","",Orçamento!B12)</f>
        <v>Bolo e doces</v>
      </c>
      <c r="C21" s="23" t="n">
        <f aca="false">IF(B21="","",SUMIFS(Orçamento!$C$6:$C$40,Orçamento!$B$6:$B$40,B21))</f>
        <v>1800</v>
      </c>
      <c r="D21" s="23" t="n">
        <f aca="false">IF(B21="","",SUMIFS(Orçamento!$D$6:$D$40,Orçamento!$B$6:$B$40,B21))</f>
        <v>1650</v>
      </c>
      <c r="E21" s="23" t="n">
        <f aca="false">IF(B21="","",SUMIFS(Orçamento!$E$6:$E$40,Orçamento!$B$6:$B$40,B21))</f>
        <v>500</v>
      </c>
      <c r="F21" s="23" t="n">
        <f aca="false">IF(B21="","",MAX(0,D21-E21))</f>
        <v>1150</v>
      </c>
      <c r="H21" s="24" t="s">
        <v>26</v>
      </c>
      <c r="I21" s="24"/>
      <c r="J21" s="27" t="n">
        <f aca="false">IFERROR(SUM(Orçamento!$D$6:$D$40)/H10,0)</f>
        <v>1880.45454545455</v>
      </c>
    </row>
    <row r="22" customFormat="false" ht="15" hidden="false" customHeight="false" outlineLevel="0" collapsed="false">
      <c r="B22" s="22" t="str">
        <f aca="false">IF(Orçamento!B13="","",Orçamento!B13)</f>
        <v>Roupas e beleza</v>
      </c>
      <c r="C22" s="23" t="n">
        <f aca="false">IF(B22="","",SUMIFS(Orçamento!$C$6:$C$40,Orçamento!$B$6:$B$40,B22))</f>
        <v>3000</v>
      </c>
      <c r="D22" s="23" t="n">
        <f aca="false">IF(B22="","",SUMIFS(Orçamento!$D$6:$D$40,Orçamento!$B$6:$B$40,B22))</f>
        <v>0</v>
      </c>
      <c r="E22" s="23" t="n">
        <f aca="false">IF(B22="","",SUMIFS(Orçamento!$E$6:$E$40,Orçamento!$B$6:$B$40,B22))</f>
        <v>0</v>
      </c>
      <c r="F22" s="23" t="n">
        <f aca="false">IF(B22="","",MAX(0,D22-E22))</f>
        <v>0</v>
      </c>
    </row>
    <row r="23" customFormat="false" ht="15" hidden="false" customHeight="false" outlineLevel="0" collapsed="false">
      <c r="B23" s="22" t="str">
        <f aca="false">IF(Orçamento!B14="","",Orçamento!B14)</f>
        <v>Convites e lembrancinhas</v>
      </c>
      <c r="C23" s="23" t="n">
        <f aca="false">IF(B23="","",SUMIFS(Orçamento!$C$6:$C$40,Orçamento!$B$6:$B$40,B23))</f>
        <v>800</v>
      </c>
      <c r="D23" s="23" t="n">
        <f aca="false">IF(B23="","",SUMIFS(Orçamento!$D$6:$D$40,Orçamento!$B$6:$B$40,B23))</f>
        <v>720</v>
      </c>
      <c r="E23" s="23" t="n">
        <f aca="false">IF(B23="","",SUMIFS(Orçamento!$E$6:$E$40,Orçamento!$B$6:$B$40,B23))</f>
        <v>720</v>
      </c>
      <c r="F23" s="23" t="n">
        <f aca="false">IF(B23="","",MAX(0,D23-E23))</f>
        <v>0</v>
      </c>
    </row>
    <row r="24" customFormat="false" ht="15" hidden="false" customHeight="false" outlineLevel="0" collapsed="false">
      <c r="B24" s="22" t="str">
        <f aca="false">IF(Orçamento!B15="","",Orçamento!B15)</f>
        <v>Cerimônia</v>
      </c>
      <c r="C24" s="23" t="n">
        <f aca="false">IF(B24="","",SUMIFS(Orçamento!$C$6:$C$40,Orçamento!$B$6:$B$40,B24))</f>
        <v>900</v>
      </c>
      <c r="D24" s="23" t="n">
        <f aca="false">IF(B24="","",SUMIFS(Orçamento!$D$6:$D$40,Orçamento!$B$6:$B$40,B24))</f>
        <v>900</v>
      </c>
      <c r="E24" s="23" t="n">
        <f aca="false">IF(B24="","",SUMIFS(Orçamento!$E$6:$E$40,Orçamento!$B$6:$B$40,B24))</f>
        <v>300</v>
      </c>
      <c r="F24" s="23" t="n">
        <f aca="false">IF(B24="","",MAX(0,D24-E24))</f>
        <v>600</v>
      </c>
      <c r="H24" s="19" t="s">
        <v>27</v>
      </c>
    </row>
    <row r="25" customFormat="false" ht="15" hidden="false" customHeight="false" outlineLevel="0" collapsed="false">
      <c r="B25" s="22" t="str">
        <f aca="false">IF(Orçamento!B16="","",Orçamento!B16)</f>
        <v>Outros</v>
      </c>
      <c r="C25" s="23" t="n">
        <f aca="false">IF(B25="","",SUMIFS(Orçamento!$C$6:$C$40,Orçamento!$B$6:$B$40,B25))</f>
        <v>1000</v>
      </c>
      <c r="D25" s="23" t="n">
        <f aca="false">IF(B25="","",SUMIFS(Orçamento!$D$6:$D$40,Orçamento!$B$6:$B$40,B25))</f>
        <v>0</v>
      </c>
      <c r="E25" s="23" t="n">
        <f aca="false">IF(B25="","",SUMIFS(Orçamento!$E$6:$E$40,Orçamento!$B$6:$B$40,B25))</f>
        <v>0</v>
      </c>
      <c r="F25" s="23" t="n">
        <f aca="false">IF(B25="","",MAX(0,D25-E25))</f>
        <v>0</v>
      </c>
      <c r="H25" s="28" t="str">
        <f aca="false">IF(K25="","",INDEX(Tarefas!$B$6:$B$85,MATCH(K25,Tarefas!$I$6:$I$85,0)))</f>
        <v>Escolher roupas</v>
      </c>
      <c r="I25" s="28"/>
      <c r="J25" s="28"/>
      <c r="K25" s="29" t="n">
        <f aca="false">IFERROR(SMALL(Tarefas!$I$6:$I$85,1),"")</f>
        <v>46341.00011</v>
      </c>
    </row>
    <row r="26" customFormat="false" ht="15" hidden="false" customHeight="false" outlineLevel="0" collapsed="false">
      <c r="B26" s="22" t="str">
        <f aca="false">IF(Orçamento!B17="","",Orçamento!B17)</f>
        <v/>
      </c>
      <c r="C26" s="23" t="str">
        <f aca="false">IF(B26="","",SUMIFS(Orçamento!$C$6:$C$40,Orçamento!$B$6:$B$40,B26))</f>
        <v/>
      </c>
      <c r="D26" s="23" t="str">
        <f aca="false">IF(B26="","",SUMIFS(Orçamento!$D$6:$D$40,Orçamento!$B$6:$B$40,B26))</f>
        <v/>
      </c>
      <c r="E26" s="23" t="str">
        <f aca="false">IF(B26="","",SUMIFS(Orçamento!$E$6:$E$40,Orçamento!$B$6:$B$40,B26))</f>
        <v/>
      </c>
      <c r="F26" s="23" t="str">
        <f aca="false">IF(B26="","",MAX(0,D26-E26))</f>
        <v/>
      </c>
      <c r="H26" s="28" t="str">
        <f aca="false">IF(K26="","",INDEX(Tarefas!$B$6:$B$85,MATCH(K26,Tarefas!$I$6:$I$85,0)))</f>
        <v>Enviar save the date</v>
      </c>
      <c r="I26" s="28"/>
      <c r="J26" s="28"/>
      <c r="K26" s="29" t="n">
        <f aca="false">IFERROR(SMALL(Tarefas!$I$6:$I$85,2),"")</f>
        <v>46341.00013</v>
      </c>
    </row>
    <row r="27" customFormat="false" ht="15" hidden="false" customHeight="false" outlineLevel="0" collapsed="false">
      <c r="B27" s="30" t="s">
        <v>28</v>
      </c>
      <c r="H27" s="28" t="str">
        <f aca="false">IF(K27="","",INDEX(Tarefas!$B$6:$B$85,MATCH(K27,Tarefas!$I$6:$I$85,0)))</f>
        <v>Encomendar bolo e doces</v>
      </c>
      <c r="I27" s="28"/>
      <c r="J27" s="28"/>
      <c r="K27" s="29" t="n">
        <f aca="false">IFERROR(SMALL(Tarefas!$I$6:$I$85,3),"")</f>
        <v>46402.00014</v>
      </c>
    </row>
    <row r="28" customFormat="false" ht="15" hidden="false" customHeight="false" outlineLevel="0" collapsed="false">
      <c r="H28" s="28" t="str">
        <f aca="false">IF(K28="","",INDEX(Tarefas!$B$6:$B$85,MATCH(K28,Tarefas!$I$6:$I$85,0)))</f>
        <v>Enviar convites</v>
      </c>
      <c r="I28" s="28"/>
      <c r="J28" s="28"/>
      <c r="K28" s="29" t="n">
        <f aca="false">IFERROR(SMALL(Tarefas!$I$6:$I$85,4),"")</f>
        <v>46433.00015</v>
      </c>
    </row>
    <row r="29" customFormat="false" ht="15" hidden="false" customHeight="false" outlineLevel="0" collapsed="false">
      <c r="H29" s="28" t="str">
        <f aca="false">IF(K29="","",INDEX(Tarefas!$B$6:$B$85,MATCH(K29,Tarefas!$I$6:$I$85,0)))</f>
        <v>Definir cardápio e bebidas</v>
      </c>
      <c r="I29" s="28"/>
      <c r="J29" s="28"/>
      <c r="K29" s="29" t="n">
        <f aca="false">IFERROR(SMALL(Tarefas!$I$6:$I$85,5),"")</f>
        <v>46461.00016</v>
      </c>
    </row>
    <row r="44" customFormat="false" ht="15" hidden="false" customHeight="false" outlineLevel="0" collapsed="false">
      <c r="B44" s="31" t="s">
        <v>29</v>
      </c>
    </row>
  </sheetData>
  <mergeCells count="29">
    <mergeCell ref="B2:K2"/>
    <mergeCell ref="B3:K3"/>
    <mergeCell ref="C5:F5"/>
    <mergeCell ref="G5:K7"/>
    <mergeCell ref="C6:D6"/>
    <mergeCell ref="C7:D7"/>
    <mergeCell ref="B9:C9"/>
    <mergeCell ref="D9:E9"/>
    <mergeCell ref="F9:G9"/>
    <mergeCell ref="H9:I9"/>
    <mergeCell ref="J9:K9"/>
    <mergeCell ref="B10:C11"/>
    <mergeCell ref="D10:E11"/>
    <mergeCell ref="F10:G11"/>
    <mergeCell ref="H10:I11"/>
    <mergeCell ref="J10:K11"/>
    <mergeCell ref="H14:I14"/>
    <mergeCell ref="H15:I15"/>
    <mergeCell ref="H16:I16"/>
    <mergeCell ref="H17:I17"/>
    <mergeCell ref="H18:I18"/>
    <mergeCell ref="H19:I19"/>
    <mergeCell ref="H20:I20"/>
    <mergeCell ref="H21:I21"/>
    <mergeCell ref="H25:J25"/>
    <mergeCell ref="H26:J26"/>
    <mergeCell ref="H27:J27"/>
    <mergeCell ref="H28:J28"/>
    <mergeCell ref="H29:J29"/>
  </mergeCells>
  <conditionalFormatting sqref="F10">
    <cfRule type="cellIs" priority="2" operator="lessThan" aboveAverage="0" equalAverage="0" bottom="0" percent="0" rank="0" text="" dxfId="0">
      <formula>0</formula>
    </cfRule>
  </conditionalFormatting>
  <conditionalFormatting sqref="D15:D26">
    <cfRule type="expression" priority="3" aboveAverage="0" equalAverage="0" bottom="0" percent="0" rank="0" text="" dxfId="1">
      <formula>AND(ISNUMBER(D15),D15&gt;C15)</formula>
    </cfRule>
  </conditionalFormatting>
  <conditionalFormatting sqref="H25:K29">
    <cfRule type="expression" priority="4" aboveAverage="0" equalAverage="0" bottom="0" percent="0" rank="0" text="" dxfId="1">
      <formula>AND($K25&lt;&gt;"",INT($K25)&lt;TODAY())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5" min="3" style="1" width="14"/>
    <col collapsed="false" customWidth="true" hidden="false" outlineLevel="0" max="6" min="6" style="1" width="26"/>
    <col collapsed="false" customWidth="true" hidden="false" outlineLevel="0" max="7" min="7" style="1" width="18"/>
    <col collapsed="false" customWidth="true" hidden="false" outlineLevel="0" max="8" min="8" style="1" width="14"/>
    <col collapsed="false" customWidth="true" hidden="false" outlineLevel="0" max="9" min="9" style="1" width="28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30</v>
      </c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B3" s="3" t="s">
        <v>31</v>
      </c>
      <c r="C3" s="3"/>
      <c r="D3" s="3"/>
      <c r="E3" s="3"/>
      <c r="F3" s="3"/>
      <c r="G3" s="3"/>
      <c r="H3" s="3"/>
      <c r="I3" s="3"/>
    </row>
    <row r="5" customFormat="false" ht="30" hidden="false" customHeight="true" outlineLevel="0" collapsed="false">
      <c r="B5" s="20" t="s">
        <v>13</v>
      </c>
      <c r="C5" s="20" t="s">
        <v>14</v>
      </c>
      <c r="D5" s="20" t="s">
        <v>15</v>
      </c>
      <c r="E5" s="20" t="s">
        <v>16</v>
      </c>
      <c r="F5" s="20" t="s">
        <v>32</v>
      </c>
      <c r="G5" s="20" t="s">
        <v>33</v>
      </c>
      <c r="H5" s="20" t="s">
        <v>34</v>
      </c>
      <c r="I5" s="20" t="s">
        <v>35</v>
      </c>
    </row>
    <row r="6" customFormat="false" ht="15" hidden="false" customHeight="false" outlineLevel="0" collapsed="false">
      <c r="B6" s="32" t="s">
        <v>36</v>
      </c>
      <c r="C6" s="33" t="n">
        <v>9000</v>
      </c>
      <c r="D6" s="33" t="n">
        <v>9500</v>
      </c>
      <c r="E6" s="33" t="n">
        <v>4750</v>
      </c>
      <c r="F6" s="32" t="s">
        <v>37</v>
      </c>
      <c r="G6" s="32" t="s">
        <v>38</v>
      </c>
      <c r="H6" s="34" t="n">
        <v>46433</v>
      </c>
      <c r="I6" s="32"/>
    </row>
    <row r="7" customFormat="false" ht="15" hidden="false" customHeight="false" outlineLevel="0" collapsed="false">
      <c r="B7" s="35" t="s">
        <v>39</v>
      </c>
      <c r="C7" s="36" t="n">
        <v>15000</v>
      </c>
      <c r="D7" s="36" t="n">
        <v>14200</v>
      </c>
      <c r="E7" s="36" t="n">
        <v>4260</v>
      </c>
      <c r="F7" s="35" t="s">
        <v>40</v>
      </c>
      <c r="G7" s="35" t="s">
        <v>41</v>
      </c>
      <c r="H7" s="37" t="n">
        <v>46366</v>
      </c>
      <c r="I7" s="35"/>
    </row>
    <row r="8" customFormat="false" ht="15" hidden="false" customHeight="false" outlineLevel="0" collapsed="false">
      <c r="B8" s="32" t="s">
        <v>42</v>
      </c>
      <c r="C8" s="33" t="n">
        <v>3500</v>
      </c>
      <c r="D8" s="33" t="n">
        <v>3200</v>
      </c>
      <c r="E8" s="33" t="n">
        <v>0</v>
      </c>
      <c r="F8" s="32" t="s">
        <v>43</v>
      </c>
      <c r="G8" s="32" t="s">
        <v>44</v>
      </c>
      <c r="H8" s="34" t="n">
        <v>46507</v>
      </c>
      <c r="I8" s="32"/>
    </row>
    <row r="9" customFormat="false" ht="15" hidden="false" customHeight="false" outlineLevel="0" collapsed="false">
      <c r="B9" s="35" t="s">
        <v>45</v>
      </c>
      <c r="C9" s="36" t="n">
        <v>4500</v>
      </c>
      <c r="D9" s="36" t="n">
        <v>5100</v>
      </c>
      <c r="E9" s="36" t="n">
        <v>1500</v>
      </c>
      <c r="F9" s="35" t="s">
        <v>46</v>
      </c>
      <c r="G9" s="35" t="s">
        <v>47</v>
      </c>
      <c r="H9" s="37" t="n">
        <v>46407</v>
      </c>
      <c r="I9" s="35"/>
    </row>
    <row r="10" customFormat="false" ht="15" hidden="false" customHeight="false" outlineLevel="0" collapsed="false">
      <c r="B10" s="32" t="s">
        <v>48</v>
      </c>
      <c r="C10" s="33" t="n">
        <v>4000</v>
      </c>
      <c r="D10" s="33" t="n">
        <v>3800</v>
      </c>
      <c r="E10" s="33" t="n">
        <v>1900</v>
      </c>
      <c r="F10" s="32" t="s">
        <v>49</v>
      </c>
      <c r="G10" s="32" t="s">
        <v>50</v>
      </c>
      <c r="H10" s="34" t="n">
        <v>46451</v>
      </c>
      <c r="I10" s="32"/>
    </row>
    <row r="11" customFormat="false" ht="15" hidden="false" customHeight="false" outlineLevel="0" collapsed="false">
      <c r="B11" s="35" t="s">
        <v>51</v>
      </c>
      <c r="C11" s="36" t="n">
        <v>2500</v>
      </c>
      <c r="D11" s="36" t="n">
        <v>2300</v>
      </c>
      <c r="E11" s="36" t="n">
        <v>0</v>
      </c>
      <c r="F11" s="35" t="s">
        <v>52</v>
      </c>
      <c r="G11" s="35" t="s">
        <v>53</v>
      </c>
      <c r="H11" s="37" t="n">
        <v>46508</v>
      </c>
      <c r="I11" s="35"/>
    </row>
    <row r="12" customFormat="false" ht="15" hidden="false" customHeight="false" outlineLevel="0" collapsed="false">
      <c r="B12" s="32" t="s">
        <v>54</v>
      </c>
      <c r="C12" s="33" t="n">
        <v>1800</v>
      </c>
      <c r="D12" s="33" t="n">
        <v>1650</v>
      </c>
      <c r="E12" s="33" t="n">
        <v>500</v>
      </c>
      <c r="F12" s="32" t="s">
        <v>55</v>
      </c>
      <c r="G12" s="32" t="s">
        <v>56</v>
      </c>
      <c r="H12" s="34" t="n">
        <v>46492</v>
      </c>
      <c r="I12" s="32"/>
    </row>
    <row r="13" customFormat="false" ht="15" hidden="false" customHeight="false" outlineLevel="0" collapsed="false">
      <c r="B13" s="35" t="s">
        <v>57</v>
      </c>
      <c r="C13" s="36" t="n">
        <v>3000</v>
      </c>
      <c r="D13" s="36"/>
      <c r="E13" s="36"/>
      <c r="F13" s="35"/>
      <c r="G13" s="35"/>
      <c r="H13" s="37"/>
      <c r="I13" s="35"/>
    </row>
    <row r="14" customFormat="false" ht="15" hidden="false" customHeight="false" outlineLevel="0" collapsed="false">
      <c r="B14" s="32" t="s">
        <v>58</v>
      </c>
      <c r="C14" s="33" t="n">
        <v>800</v>
      </c>
      <c r="D14" s="33" t="n">
        <v>720</v>
      </c>
      <c r="E14" s="33" t="n">
        <v>720</v>
      </c>
      <c r="F14" s="32" t="s">
        <v>59</v>
      </c>
      <c r="G14" s="32"/>
      <c r="H14" s="34"/>
      <c r="I14" s="32"/>
    </row>
    <row r="15" customFormat="false" ht="15" hidden="false" customHeight="false" outlineLevel="0" collapsed="false">
      <c r="B15" s="35" t="s">
        <v>60</v>
      </c>
      <c r="C15" s="36" t="n">
        <v>900</v>
      </c>
      <c r="D15" s="36" t="n">
        <v>900</v>
      </c>
      <c r="E15" s="36" t="n">
        <v>300</v>
      </c>
      <c r="F15" s="35" t="s">
        <v>61</v>
      </c>
      <c r="G15" s="35"/>
      <c r="H15" s="37" t="n">
        <v>46508</v>
      </c>
      <c r="I15" s="35"/>
    </row>
    <row r="16" customFormat="false" ht="15" hidden="false" customHeight="false" outlineLevel="0" collapsed="false">
      <c r="B16" s="32" t="s">
        <v>62</v>
      </c>
      <c r="C16" s="33" t="n">
        <v>1000</v>
      </c>
      <c r="D16" s="33"/>
      <c r="E16" s="33"/>
      <c r="F16" s="32"/>
      <c r="G16" s="32"/>
      <c r="H16" s="34"/>
      <c r="I16" s="32"/>
    </row>
    <row r="17" customFormat="false" ht="15" hidden="false" customHeight="false" outlineLevel="0" collapsed="false">
      <c r="B17" s="35"/>
      <c r="C17" s="36"/>
      <c r="D17" s="36"/>
      <c r="E17" s="36"/>
      <c r="F17" s="35"/>
      <c r="G17" s="35"/>
      <c r="H17" s="37"/>
      <c r="I17" s="35"/>
    </row>
    <row r="18" customFormat="false" ht="15" hidden="false" customHeight="false" outlineLevel="0" collapsed="false">
      <c r="B18" s="32"/>
      <c r="C18" s="33"/>
      <c r="D18" s="33"/>
      <c r="E18" s="33"/>
      <c r="F18" s="32"/>
      <c r="G18" s="32"/>
      <c r="H18" s="34"/>
      <c r="I18" s="32"/>
    </row>
    <row r="19" customFormat="false" ht="15" hidden="false" customHeight="false" outlineLevel="0" collapsed="false">
      <c r="B19" s="35"/>
      <c r="C19" s="36"/>
      <c r="D19" s="36"/>
      <c r="E19" s="36"/>
      <c r="F19" s="35"/>
      <c r="G19" s="35"/>
      <c r="H19" s="37"/>
      <c r="I19" s="35"/>
    </row>
    <row r="20" customFormat="false" ht="15" hidden="false" customHeight="false" outlineLevel="0" collapsed="false">
      <c r="B20" s="32"/>
      <c r="C20" s="33"/>
      <c r="D20" s="33"/>
      <c r="E20" s="33"/>
      <c r="F20" s="32"/>
      <c r="G20" s="32"/>
      <c r="H20" s="34"/>
      <c r="I20" s="32"/>
    </row>
    <row r="21" customFormat="false" ht="15" hidden="false" customHeight="false" outlineLevel="0" collapsed="false">
      <c r="B21" s="35"/>
      <c r="C21" s="36"/>
      <c r="D21" s="36"/>
      <c r="E21" s="36"/>
      <c r="F21" s="35"/>
      <c r="G21" s="35"/>
      <c r="H21" s="37"/>
      <c r="I21" s="35"/>
    </row>
    <row r="22" customFormat="false" ht="15" hidden="false" customHeight="false" outlineLevel="0" collapsed="false">
      <c r="B22" s="32"/>
      <c r="C22" s="33"/>
      <c r="D22" s="33"/>
      <c r="E22" s="33"/>
      <c r="F22" s="32"/>
      <c r="G22" s="32"/>
      <c r="H22" s="34"/>
      <c r="I22" s="32"/>
    </row>
    <row r="23" customFormat="false" ht="15" hidden="false" customHeight="false" outlineLevel="0" collapsed="false">
      <c r="B23" s="35"/>
      <c r="C23" s="36"/>
      <c r="D23" s="36"/>
      <c r="E23" s="36"/>
      <c r="F23" s="35"/>
      <c r="G23" s="35"/>
      <c r="H23" s="37"/>
      <c r="I23" s="35"/>
    </row>
    <row r="24" customFormat="false" ht="15" hidden="false" customHeight="false" outlineLevel="0" collapsed="false">
      <c r="B24" s="32"/>
      <c r="C24" s="33"/>
      <c r="D24" s="33"/>
      <c r="E24" s="33"/>
      <c r="F24" s="32"/>
      <c r="G24" s="32"/>
      <c r="H24" s="34"/>
      <c r="I24" s="32"/>
    </row>
    <row r="25" customFormat="false" ht="15" hidden="false" customHeight="false" outlineLevel="0" collapsed="false">
      <c r="B25" s="35"/>
      <c r="C25" s="36"/>
      <c r="D25" s="36"/>
      <c r="E25" s="36"/>
      <c r="F25" s="35"/>
      <c r="G25" s="35"/>
      <c r="H25" s="37"/>
      <c r="I25" s="35"/>
    </row>
    <row r="26" customFormat="false" ht="15" hidden="false" customHeight="false" outlineLevel="0" collapsed="false">
      <c r="B26" s="32"/>
      <c r="C26" s="33"/>
      <c r="D26" s="33"/>
      <c r="E26" s="33"/>
      <c r="F26" s="32"/>
      <c r="G26" s="32"/>
      <c r="H26" s="34"/>
      <c r="I26" s="32"/>
    </row>
    <row r="27" customFormat="false" ht="15" hidden="false" customHeight="false" outlineLevel="0" collapsed="false">
      <c r="B27" s="35"/>
      <c r="C27" s="36"/>
      <c r="D27" s="36"/>
      <c r="E27" s="36"/>
      <c r="F27" s="35"/>
      <c r="G27" s="35"/>
      <c r="H27" s="37"/>
      <c r="I27" s="35"/>
    </row>
    <row r="28" customFormat="false" ht="15" hidden="false" customHeight="false" outlineLevel="0" collapsed="false">
      <c r="B28" s="32"/>
      <c r="C28" s="33"/>
      <c r="D28" s="33"/>
      <c r="E28" s="33"/>
      <c r="F28" s="32"/>
      <c r="G28" s="32"/>
      <c r="H28" s="34"/>
      <c r="I28" s="32"/>
    </row>
    <row r="29" customFormat="false" ht="15" hidden="false" customHeight="false" outlineLevel="0" collapsed="false">
      <c r="B29" s="35"/>
      <c r="C29" s="36"/>
      <c r="D29" s="36"/>
      <c r="E29" s="36"/>
      <c r="F29" s="35"/>
      <c r="G29" s="35"/>
      <c r="H29" s="37"/>
      <c r="I29" s="35"/>
    </row>
    <row r="30" customFormat="false" ht="15" hidden="false" customHeight="false" outlineLevel="0" collapsed="false">
      <c r="B30" s="32"/>
      <c r="C30" s="33"/>
      <c r="D30" s="33"/>
      <c r="E30" s="33"/>
      <c r="F30" s="32"/>
      <c r="G30" s="32"/>
      <c r="H30" s="34"/>
      <c r="I30" s="32"/>
    </row>
    <row r="31" customFormat="false" ht="15" hidden="false" customHeight="false" outlineLevel="0" collapsed="false">
      <c r="B31" s="35"/>
      <c r="C31" s="36"/>
      <c r="D31" s="36"/>
      <c r="E31" s="36"/>
      <c r="F31" s="35"/>
      <c r="G31" s="35"/>
      <c r="H31" s="37"/>
      <c r="I31" s="35"/>
    </row>
    <row r="32" customFormat="false" ht="15" hidden="false" customHeight="false" outlineLevel="0" collapsed="false">
      <c r="B32" s="32"/>
      <c r="C32" s="33"/>
      <c r="D32" s="33"/>
      <c r="E32" s="33"/>
      <c r="F32" s="32"/>
      <c r="G32" s="32"/>
      <c r="H32" s="34"/>
      <c r="I32" s="32"/>
    </row>
    <row r="33" customFormat="false" ht="15" hidden="false" customHeight="false" outlineLevel="0" collapsed="false">
      <c r="B33" s="35"/>
      <c r="C33" s="36"/>
      <c r="D33" s="36"/>
      <c r="E33" s="36"/>
      <c r="F33" s="35"/>
      <c r="G33" s="35"/>
      <c r="H33" s="37"/>
      <c r="I33" s="35"/>
    </row>
    <row r="34" customFormat="false" ht="15" hidden="false" customHeight="false" outlineLevel="0" collapsed="false">
      <c r="B34" s="32"/>
      <c r="C34" s="33"/>
      <c r="D34" s="33"/>
      <c r="E34" s="33"/>
      <c r="F34" s="32"/>
      <c r="G34" s="32"/>
      <c r="H34" s="34"/>
      <c r="I34" s="32"/>
    </row>
    <row r="35" customFormat="false" ht="15" hidden="false" customHeight="false" outlineLevel="0" collapsed="false">
      <c r="B35" s="35"/>
      <c r="C35" s="36"/>
      <c r="D35" s="36"/>
      <c r="E35" s="36"/>
      <c r="F35" s="35"/>
      <c r="G35" s="35"/>
      <c r="H35" s="37"/>
      <c r="I35" s="35"/>
    </row>
    <row r="36" customFormat="false" ht="15" hidden="false" customHeight="false" outlineLevel="0" collapsed="false">
      <c r="B36" s="32"/>
      <c r="C36" s="33"/>
      <c r="D36" s="33"/>
      <c r="E36" s="33"/>
      <c r="F36" s="32"/>
      <c r="G36" s="32"/>
      <c r="H36" s="34"/>
      <c r="I36" s="32"/>
    </row>
    <row r="37" customFormat="false" ht="15" hidden="false" customHeight="false" outlineLevel="0" collapsed="false">
      <c r="B37" s="35"/>
      <c r="C37" s="36"/>
      <c r="D37" s="36"/>
      <c r="E37" s="36"/>
      <c r="F37" s="35"/>
      <c r="G37" s="35"/>
      <c r="H37" s="37"/>
      <c r="I37" s="35"/>
    </row>
    <row r="38" customFormat="false" ht="15" hidden="false" customHeight="false" outlineLevel="0" collapsed="false">
      <c r="B38" s="32"/>
      <c r="C38" s="33"/>
      <c r="D38" s="33"/>
      <c r="E38" s="33"/>
      <c r="F38" s="32"/>
      <c r="G38" s="32"/>
      <c r="H38" s="34"/>
      <c r="I38" s="32"/>
    </row>
    <row r="39" customFormat="false" ht="15" hidden="false" customHeight="false" outlineLevel="0" collapsed="false">
      <c r="B39" s="35"/>
      <c r="C39" s="36"/>
      <c r="D39" s="36"/>
      <c r="E39" s="36"/>
      <c r="F39" s="35"/>
      <c r="G39" s="35"/>
      <c r="H39" s="37"/>
      <c r="I39" s="35"/>
    </row>
    <row r="40" customFormat="false" ht="15" hidden="false" customHeight="false" outlineLevel="0" collapsed="false">
      <c r="B40" s="32"/>
      <c r="C40" s="33"/>
      <c r="D40" s="33"/>
      <c r="E40" s="33"/>
      <c r="F40" s="32"/>
      <c r="G40" s="32"/>
      <c r="H40" s="34"/>
      <c r="I40" s="32"/>
    </row>
    <row r="42" customFormat="false" ht="15" hidden="false" customHeight="false" outlineLevel="0" collapsed="false">
      <c r="B42" s="30" t="s">
        <v>63</v>
      </c>
    </row>
  </sheetData>
  <mergeCells count="2">
    <mergeCell ref="B2:I2"/>
    <mergeCell ref="B3:I3"/>
  </mergeCells>
  <conditionalFormatting sqref="H6:H40">
    <cfRule type="expression" priority="2" aboveAverage="0" equalAverage="0" bottom="0" percent="0" rank="0" text="" dxfId="2">
      <formula>AND(H6&lt;&gt;"",H6-TODAY()&lt;=15,H6&gt;=TODAY())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18"/>
    <col collapsed="false" customWidth="true" hidden="false" outlineLevel="0" max="6" min="5" style="1" width="10"/>
    <col collapsed="false" customWidth="true" hidden="false" outlineLevel="0" max="8" min="7" style="1" width="12"/>
    <col collapsed="false" customWidth="true" hidden="false" outlineLevel="0" max="9" min="9" style="1" width="10"/>
    <col collapsed="false" customWidth="true" hidden="false" outlineLevel="0" max="10" min="10" style="1" width="28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64</v>
      </c>
      <c r="C2" s="2"/>
      <c r="D2" s="2"/>
      <c r="E2" s="2"/>
      <c r="F2" s="2"/>
      <c r="G2" s="2"/>
      <c r="H2" s="2"/>
      <c r="I2" s="2"/>
      <c r="J2" s="2"/>
    </row>
    <row r="3" customFormat="false" ht="21.75" hidden="false" customHeight="true" outlineLevel="0" collapsed="false">
      <c r="B3" s="3" t="s">
        <v>65</v>
      </c>
      <c r="C3" s="3"/>
      <c r="D3" s="3"/>
      <c r="E3" s="3"/>
      <c r="F3" s="3"/>
      <c r="G3" s="3"/>
      <c r="H3" s="3"/>
      <c r="I3" s="3"/>
      <c r="J3" s="3"/>
    </row>
    <row r="5" customFormat="false" ht="30" hidden="false" customHeight="true" outlineLevel="0" collapsed="false">
      <c r="B5" s="20" t="s">
        <v>66</v>
      </c>
      <c r="C5" s="20" t="s">
        <v>67</v>
      </c>
      <c r="D5" s="20" t="s">
        <v>68</v>
      </c>
      <c r="E5" s="20" t="s">
        <v>69</v>
      </c>
      <c r="F5" s="20" t="s">
        <v>70</v>
      </c>
      <c r="G5" s="20" t="s">
        <v>71</v>
      </c>
      <c r="H5" s="20" t="s">
        <v>72</v>
      </c>
      <c r="I5" s="20" t="s">
        <v>73</v>
      </c>
      <c r="J5" s="20" t="s">
        <v>35</v>
      </c>
    </row>
    <row r="6" customFormat="false" ht="15" hidden="false" customHeight="false" outlineLevel="0" collapsed="false">
      <c r="B6" s="32" t="s">
        <v>74</v>
      </c>
      <c r="C6" s="32" t="s">
        <v>75</v>
      </c>
      <c r="D6" s="32" t="s">
        <v>76</v>
      </c>
      <c r="E6" s="38" t="n">
        <v>4</v>
      </c>
      <c r="F6" s="38" t="n">
        <v>2</v>
      </c>
      <c r="G6" s="38" t="s">
        <v>77</v>
      </c>
      <c r="H6" s="38" t="s">
        <v>77</v>
      </c>
      <c r="I6" s="38"/>
      <c r="J6" s="32"/>
    </row>
    <row r="7" customFormat="false" ht="15" hidden="false" customHeight="false" outlineLevel="0" collapsed="false">
      <c r="B7" s="35" t="s">
        <v>78</v>
      </c>
      <c r="C7" s="35" t="s">
        <v>79</v>
      </c>
      <c r="D7" s="35" t="s">
        <v>80</v>
      </c>
      <c r="E7" s="39" t="n">
        <v>3</v>
      </c>
      <c r="F7" s="39" t="n">
        <v>1</v>
      </c>
      <c r="G7" s="39" t="s">
        <v>77</v>
      </c>
      <c r="H7" s="39" t="s">
        <v>77</v>
      </c>
      <c r="I7" s="39"/>
      <c r="J7" s="35"/>
    </row>
    <row r="8" customFormat="false" ht="15" hidden="false" customHeight="false" outlineLevel="0" collapsed="false">
      <c r="B8" s="32" t="s">
        <v>81</v>
      </c>
      <c r="C8" s="32" t="s">
        <v>75</v>
      </c>
      <c r="D8" s="32" t="s">
        <v>82</v>
      </c>
      <c r="E8" s="38" t="n">
        <v>2</v>
      </c>
      <c r="F8" s="38" t="n">
        <v>0</v>
      </c>
      <c r="G8" s="38" t="s">
        <v>77</v>
      </c>
      <c r="H8" s="38" t="s">
        <v>77</v>
      </c>
      <c r="I8" s="38"/>
      <c r="J8" s="32"/>
    </row>
    <row r="9" customFormat="false" ht="15" hidden="false" customHeight="false" outlineLevel="0" collapsed="false">
      <c r="B9" s="35" t="s">
        <v>83</v>
      </c>
      <c r="C9" s="35" t="s">
        <v>84</v>
      </c>
      <c r="D9" s="35" t="s">
        <v>85</v>
      </c>
      <c r="E9" s="39" t="n">
        <v>2</v>
      </c>
      <c r="F9" s="39" t="n">
        <v>0</v>
      </c>
      <c r="G9" s="39" t="s">
        <v>86</v>
      </c>
      <c r="H9" s="39" t="s">
        <v>77</v>
      </c>
      <c r="I9" s="39"/>
      <c r="J9" s="35"/>
    </row>
    <row r="10" customFormat="false" ht="15" hidden="false" customHeight="false" outlineLevel="0" collapsed="false">
      <c r="B10" s="32" t="s">
        <v>87</v>
      </c>
      <c r="C10" s="32" t="s">
        <v>88</v>
      </c>
      <c r="D10" s="32" t="s">
        <v>89</v>
      </c>
      <c r="E10" s="38" t="n">
        <v>1</v>
      </c>
      <c r="F10" s="38" t="n">
        <v>0</v>
      </c>
      <c r="G10" s="38"/>
      <c r="H10" s="38" t="s">
        <v>77</v>
      </c>
      <c r="I10" s="38"/>
      <c r="J10" s="32"/>
    </row>
    <row r="11" customFormat="false" ht="15" hidden="false" customHeight="false" outlineLevel="0" collapsed="false">
      <c r="B11" s="35" t="s">
        <v>90</v>
      </c>
      <c r="C11" s="35" t="s">
        <v>79</v>
      </c>
      <c r="D11" s="35" t="s">
        <v>91</v>
      </c>
      <c r="E11" s="39" t="n">
        <v>2</v>
      </c>
      <c r="F11" s="39" t="n">
        <v>3</v>
      </c>
      <c r="G11" s="39" t="s">
        <v>77</v>
      </c>
      <c r="H11" s="39" t="s">
        <v>77</v>
      </c>
      <c r="I11" s="39"/>
      <c r="J11" s="35"/>
    </row>
    <row r="12" customFormat="false" ht="15" hidden="false" customHeight="false" outlineLevel="0" collapsed="false">
      <c r="B12" s="32" t="s">
        <v>92</v>
      </c>
      <c r="C12" s="32" t="s">
        <v>84</v>
      </c>
      <c r="D12" s="32" t="s">
        <v>93</v>
      </c>
      <c r="E12" s="38" t="n">
        <v>2</v>
      </c>
      <c r="F12" s="38" t="n">
        <v>1</v>
      </c>
      <c r="G12" s="38" t="s">
        <v>94</v>
      </c>
      <c r="H12" s="38" t="s">
        <v>77</v>
      </c>
      <c r="I12" s="38"/>
      <c r="J12" s="32"/>
    </row>
    <row r="13" customFormat="false" ht="15" hidden="false" customHeight="false" outlineLevel="0" collapsed="false">
      <c r="B13" s="35" t="s">
        <v>95</v>
      </c>
      <c r="C13" s="35" t="s">
        <v>75</v>
      </c>
      <c r="D13" s="35" t="s">
        <v>96</v>
      </c>
      <c r="E13" s="39" t="n">
        <v>1</v>
      </c>
      <c r="F13" s="39" t="n">
        <v>0</v>
      </c>
      <c r="G13" s="39" t="s">
        <v>77</v>
      </c>
      <c r="H13" s="39" t="s">
        <v>77</v>
      </c>
      <c r="I13" s="39"/>
      <c r="J13" s="35"/>
    </row>
    <row r="14" customFormat="false" ht="15" hidden="false" customHeight="false" outlineLevel="0" collapsed="false">
      <c r="B14" s="32" t="s">
        <v>97</v>
      </c>
      <c r="C14" s="32" t="s">
        <v>88</v>
      </c>
      <c r="D14" s="32" t="s">
        <v>98</v>
      </c>
      <c r="E14" s="38" t="n">
        <v>6</v>
      </c>
      <c r="F14" s="38" t="n">
        <v>0</v>
      </c>
      <c r="G14" s="38"/>
      <c r="H14" s="38" t="s">
        <v>94</v>
      </c>
      <c r="I14" s="38"/>
      <c r="J14" s="32"/>
    </row>
    <row r="15" customFormat="false" ht="15" hidden="false" customHeight="false" outlineLevel="0" collapsed="false">
      <c r="B15" s="35" t="s">
        <v>99</v>
      </c>
      <c r="C15" s="35" t="s">
        <v>79</v>
      </c>
      <c r="D15" s="35" t="s">
        <v>100</v>
      </c>
      <c r="E15" s="39" t="n">
        <v>4</v>
      </c>
      <c r="F15" s="39" t="n">
        <v>0</v>
      </c>
      <c r="G15" s="39" t="s">
        <v>77</v>
      </c>
      <c r="H15" s="39" t="s">
        <v>94</v>
      </c>
      <c r="I15" s="39"/>
      <c r="J15" s="35"/>
    </row>
    <row r="16" customFormat="false" ht="15" hidden="false" customHeight="false" outlineLevel="0" collapsed="false">
      <c r="B16" s="32"/>
      <c r="C16" s="32"/>
      <c r="D16" s="32"/>
      <c r="E16" s="38"/>
      <c r="F16" s="38"/>
      <c r="G16" s="38"/>
      <c r="H16" s="38"/>
      <c r="I16" s="38"/>
      <c r="J16" s="32"/>
    </row>
    <row r="17" customFormat="false" ht="15" hidden="false" customHeight="false" outlineLevel="0" collapsed="false">
      <c r="B17" s="35"/>
      <c r="C17" s="35"/>
      <c r="D17" s="35"/>
      <c r="E17" s="39"/>
      <c r="F17" s="39"/>
      <c r="G17" s="39"/>
      <c r="H17" s="39"/>
      <c r="I17" s="39"/>
      <c r="J17" s="35"/>
    </row>
    <row r="18" customFormat="false" ht="15" hidden="false" customHeight="false" outlineLevel="0" collapsed="false">
      <c r="B18" s="32"/>
      <c r="C18" s="32"/>
      <c r="D18" s="32"/>
      <c r="E18" s="38"/>
      <c r="F18" s="38"/>
      <c r="G18" s="38"/>
      <c r="H18" s="38"/>
      <c r="I18" s="38"/>
      <c r="J18" s="32"/>
    </row>
    <row r="19" customFormat="false" ht="15" hidden="false" customHeight="false" outlineLevel="0" collapsed="false">
      <c r="B19" s="35"/>
      <c r="C19" s="35"/>
      <c r="D19" s="35"/>
      <c r="E19" s="39"/>
      <c r="F19" s="39"/>
      <c r="G19" s="39"/>
      <c r="H19" s="39"/>
      <c r="I19" s="39"/>
      <c r="J19" s="35"/>
    </row>
    <row r="20" customFormat="false" ht="15" hidden="false" customHeight="false" outlineLevel="0" collapsed="false">
      <c r="B20" s="32"/>
      <c r="C20" s="32"/>
      <c r="D20" s="32"/>
      <c r="E20" s="38"/>
      <c r="F20" s="38"/>
      <c r="G20" s="38"/>
      <c r="H20" s="38"/>
      <c r="I20" s="38"/>
      <c r="J20" s="32"/>
    </row>
    <row r="21" customFormat="false" ht="15" hidden="false" customHeight="false" outlineLevel="0" collapsed="false">
      <c r="B21" s="35"/>
      <c r="C21" s="35"/>
      <c r="D21" s="35"/>
      <c r="E21" s="39"/>
      <c r="F21" s="39"/>
      <c r="G21" s="39"/>
      <c r="H21" s="39"/>
      <c r="I21" s="39"/>
      <c r="J21" s="35"/>
    </row>
    <row r="22" customFormat="false" ht="15" hidden="false" customHeight="false" outlineLevel="0" collapsed="false">
      <c r="B22" s="32"/>
      <c r="C22" s="32"/>
      <c r="D22" s="32"/>
      <c r="E22" s="38"/>
      <c r="F22" s="38"/>
      <c r="G22" s="38"/>
      <c r="H22" s="38"/>
      <c r="I22" s="38"/>
      <c r="J22" s="32"/>
    </row>
    <row r="23" customFormat="false" ht="15" hidden="false" customHeight="false" outlineLevel="0" collapsed="false">
      <c r="B23" s="35"/>
      <c r="C23" s="35"/>
      <c r="D23" s="35"/>
      <c r="E23" s="39"/>
      <c r="F23" s="39"/>
      <c r="G23" s="39"/>
      <c r="H23" s="39"/>
      <c r="I23" s="39"/>
      <c r="J23" s="35"/>
    </row>
    <row r="24" customFormat="false" ht="15" hidden="false" customHeight="false" outlineLevel="0" collapsed="false">
      <c r="B24" s="32"/>
      <c r="C24" s="32"/>
      <c r="D24" s="32"/>
      <c r="E24" s="38"/>
      <c r="F24" s="38"/>
      <c r="G24" s="38"/>
      <c r="H24" s="38"/>
      <c r="I24" s="38"/>
      <c r="J24" s="32"/>
    </row>
    <row r="25" customFormat="false" ht="15" hidden="false" customHeight="false" outlineLevel="0" collapsed="false">
      <c r="B25" s="35"/>
      <c r="C25" s="35"/>
      <c r="D25" s="35"/>
      <c r="E25" s="39"/>
      <c r="F25" s="39"/>
      <c r="G25" s="39"/>
      <c r="H25" s="39"/>
      <c r="I25" s="39"/>
      <c r="J25" s="35"/>
    </row>
    <row r="26" customFormat="false" ht="15" hidden="false" customHeight="false" outlineLevel="0" collapsed="false">
      <c r="B26" s="32"/>
      <c r="C26" s="32"/>
      <c r="D26" s="32"/>
      <c r="E26" s="38"/>
      <c r="F26" s="38"/>
      <c r="G26" s="38"/>
      <c r="H26" s="38"/>
      <c r="I26" s="38"/>
      <c r="J26" s="32"/>
    </row>
    <row r="27" customFormat="false" ht="15" hidden="false" customHeight="false" outlineLevel="0" collapsed="false">
      <c r="B27" s="35"/>
      <c r="C27" s="35"/>
      <c r="D27" s="35"/>
      <c r="E27" s="39"/>
      <c r="F27" s="39"/>
      <c r="G27" s="39"/>
      <c r="H27" s="39"/>
      <c r="I27" s="39"/>
      <c r="J27" s="35"/>
    </row>
    <row r="28" customFormat="false" ht="15" hidden="false" customHeight="false" outlineLevel="0" collapsed="false">
      <c r="B28" s="32"/>
      <c r="C28" s="32"/>
      <c r="D28" s="32"/>
      <c r="E28" s="38"/>
      <c r="F28" s="38"/>
      <c r="G28" s="38"/>
      <c r="H28" s="38"/>
      <c r="I28" s="38"/>
      <c r="J28" s="32"/>
    </row>
    <row r="29" customFormat="false" ht="15" hidden="false" customHeight="false" outlineLevel="0" collapsed="false">
      <c r="B29" s="35"/>
      <c r="C29" s="35"/>
      <c r="D29" s="35"/>
      <c r="E29" s="39"/>
      <c r="F29" s="39"/>
      <c r="G29" s="39"/>
      <c r="H29" s="39"/>
      <c r="I29" s="39"/>
      <c r="J29" s="35"/>
    </row>
    <row r="30" customFormat="false" ht="15" hidden="false" customHeight="false" outlineLevel="0" collapsed="false">
      <c r="B30" s="32"/>
      <c r="C30" s="32"/>
      <c r="D30" s="32"/>
      <c r="E30" s="38"/>
      <c r="F30" s="38"/>
      <c r="G30" s="38"/>
      <c r="H30" s="38"/>
      <c r="I30" s="38"/>
      <c r="J30" s="32"/>
    </row>
    <row r="31" customFormat="false" ht="15" hidden="false" customHeight="false" outlineLevel="0" collapsed="false">
      <c r="B31" s="35"/>
      <c r="C31" s="35"/>
      <c r="D31" s="35"/>
      <c r="E31" s="39"/>
      <c r="F31" s="39"/>
      <c r="G31" s="39"/>
      <c r="H31" s="39"/>
      <c r="I31" s="39"/>
      <c r="J31" s="35"/>
    </row>
    <row r="32" customFormat="false" ht="15" hidden="false" customHeight="false" outlineLevel="0" collapsed="false">
      <c r="B32" s="32"/>
      <c r="C32" s="32"/>
      <c r="D32" s="32"/>
      <c r="E32" s="38"/>
      <c r="F32" s="38"/>
      <c r="G32" s="38"/>
      <c r="H32" s="38"/>
      <c r="I32" s="38"/>
      <c r="J32" s="32"/>
    </row>
    <row r="33" customFormat="false" ht="15" hidden="false" customHeight="false" outlineLevel="0" collapsed="false">
      <c r="B33" s="35"/>
      <c r="C33" s="35"/>
      <c r="D33" s="35"/>
      <c r="E33" s="39"/>
      <c r="F33" s="39"/>
      <c r="G33" s="39"/>
      <c r="H33" s="39"/>
      <c r="I33" s="39"/>
      <c r="J33" s="35"/>
    </row>
    <row r="34" customFormat="false" ht="15" hidden="false" customHeight="false" outlineLevel="0" collapsed="false">
      <c r="B34" s="32"/>
      <c r="C34" s="32"/>
      <c r="D34" s="32"/>
      <c r="E34" s="38"/>
      <c r="F34" s="38"/>
      <c r="G34" s="38"/>
      <c r="H34" s="38"/>
      <c r="I34" s="38"/>
      <c r="J34" s="32"/>
    </row>
    <row r="35" customFormat="false" ht="15" hidden="false" customHeight="false" outlineLevel="0" collapsed="false">
      <c r="B35" s="35"/>
      <c r="C35" s="35"/>
      <c r="D35" s="35"/>
      <c r="E35" s="39"/>
      <c r="F35" s="39"/>
      <c r="G35" s="39"/>
      <c r="H35" s="39"/>
      <c r="I35" s="39"/>
      <c r="J35" s="35"/>
    </row>
    <row r="36" customFormat="false" ht="15" hidden="false" customHeight="false" outlineLevel="0" collapsed="false">
      <c r="B36" s="32"/>
      <c r="C36" s="32"/>
      <c r="D36" s="32"/>
      <c r="E36" s="38"/>
      <c r="F36" s="38"/>
      <c r="G36" s="38"/>
      <c r="H36" s="38"/>
      <c r="I36" s="38"/>
      <c r="J36" s="32"/>
    </row>
    <row r="37" customFormat="false" ht="15" hidden="false" customHeight="false" outlineLevel="0" collapsed="false">
      <c r="B37" s="35"/>
      <c r="C37" s="35"/>
      <c r="D37" s="35"/>
      <c r="E37" s="39"/>
      <c r="F37" s="39"/>
      <c r="G37" s="39"/>
      <c r="H37" s="39"/>
      <c r="I37" s="39"/>
      <c r="J37" s="35"/>
    </row>
    <row r="38" customFormat="false" ht="15" hidden="false" customHeight="false" outlineLevel="0" collapsed="false">
      <c r="B38" s="32"/>
      <c r="C38" s="32"/>
      <c r="D38" s="32"/>
      <c r="E38" s="38"/>
      <c r="F38" s="38"/>
      <c r="G38" s="38"/>
      <c r="H38" s="38"/>
      <c r="I38" s="38"/>
      <c r="J38" s="32"/>
    </row>
    <row r="39" customFormat="false" ht="15" hidden="false" customHeight="false" outlineLevel="0" collapsed="false">
      <c r="B39" s="35"/>
      <c r="C39" s="35"/>
      <c r="D39" s="35"/>
      <c r="E39" s="39"/>
      <c r="F39" s="39"/>
      <c r="G39" s="39"/>
      <c r="H39" s="39"/>
      <c r="I39" s="39"/>
      <c r="J39" s="35"/>
    </row>
    <row r="40" customFormat="false" ht="15" hidden="false" customHeight="false" outlineLevel="0" collapsed="false">
      <c r="B40" s="32"/>
      <c r="C40" s="32"/>
      <c r="D40" s="32"/>
      <c r="E40" s="38"/>
      <c r="F40" s="38"/>
      <c r="G40" s="38"/>
      <c r="H40" s="38"/>
      <c r="I40" s="38"/>
      <c r="J40" s="32"/>
    </row>
    <row r="41" customFormat="false" ht="15" hidden="false" customHeight="false" outlineLevel="0" collapsed="false">
      <c r="B41" s="35"/>
      <c r="C41" s="35"/>
      <c r="D41" s="35"/>
      <c r="E41" s="39"/>
      <c r="F41" s="39"/>
      <c r="G41" s="39"/>
      <c r="H41" s="39"/>
      <c r="I41" s="39"/>
      <c r="J41" s="35"/>
    </row>
    <row r="42" customFormat="false" ht="15" hidden="false" customHeight="false" outlineLevel="0" collapsed="false">
      <c r="B42" s="32"/>
      <c r="C42" s="32"/>
      <c r="D42" s="32"/>
      <c r="E42" s="38"/>
      <c r="F42" s="38"/>
      <c r="G42" s="38"/>
      <c r="H42" s="38"/>
      <c r="I42" s="38"/>
      <c r="J42" s="32"/>
    </row>
    <row r="43" customFormat="false" ht="15" hidden="false" customHeight="false" outlineLevel="0" collapsed="false">
      <c r="B43" s="35"/>
      <c r="C43" s="35"/>
      <c r="D43" s="35"/>
      <c r="E43" s="39"/>
      <c r="F43" s="39"/>
      <c r="G43" s="39"/>
      <c r="H43" s="39"/>
      <c r="I43" s="39"/>
      <c r="J43" s="35"/>
    </row>
    <row r="44" customFormat="false" ht="15" hidden="false" customHeight="false" outlineLevel="0" collapsed="false">
      <c r="B44" s="32"/>
      <c r="C44" s="32"/>
      <c r="D44" s="32"/>
      <c r="E44" s="38"/>
      <c r="F44" s="38"/>
      <c r="G44" s="38"/>
      <c r="H44" s="38"/>
      <c r="I44" s="38"/>
      <c r="J44" s="32"/>
    </row>
    <row r="45" customFormat="false" ht="15" hidden="false" customHeight="false" outlineLevel="0" collapsed="false">
      <c r="B45" s="35"/>
      <c r="C45" s="35"/>
      <c r="D45" s="35"/>
      <c r="E45" s="39"/>
      <c r="F45" s="39"/>
      <c r="G45" s="39"/>
      <c r="H45" s="39"/>
      <c r="I45" s="39"/>
      <c r="J45" s="35"/>
    </row>
    <row r="46" customFormat="false" ht="15" hidden="false" customHeight="false" outlineLevel="0" collapsed="false">
      <c r="B46" s="32"/>
      <c r="C46" s="32"/>
      <c r="D46" s="32"/>
      <c r="E46" s="38"/>
      <c r="F46" s="38"/>
      <c r="G46" s="38"/>
      <c r="H46" s="38"/>
      <c r="I46" s="38"/>
      <c r="J46" s="32"/>
    </row>
    <row r="47" customFormat="false" ht="15" hidden="false" customHeight="false" outlineLevel="0" collapsed="false">
      <c r="B47" s="35"/>
      <c r="C47" s="35"/>
      <c r="D47" s="35"/>
      <c r="E47" s="39"/>
      <c r="F47" s="39"/>
      <c r="G47" s="39"/>
      <c r="H47" s="39"/>
      <c r="I47" s="39"/>
      <c r="J47" s="35"/>
    </row>
    <row r="48" customFormat="false" ht="15" hidden="false" customHeight="false" outlineLevel="0" collapsed="false">
      <c r="B48" s="32"/>
      <c r="C48" s="32"/>
      <c r="D48" s="32"/>
      <c r="E48" s="38"/>
      <c r="F48" s="38"/>
      <c r="G48" s="38"/>
      <c r="H48" s="38"/>
      <c r="I48" s="38"/>
      <c r="J48" s="32"/>
    </row>
    <row r="49" customFormat="false" ht="15" hidden="false" customHeight="false" outlineLevel="0" collapsed="false">
      <c r="B49" s="35"/>
      <c r="C49" s="35"/>
      <c r="D49" s="35"/>
      <c r="E49" s="39"/>
      <c r="F49" s="39"/>
      <c r="G49" s="39"/>
      <c r="H49" s="39"/>
      <c r="I49" s="39"/>
      <c r="J49" s="35"/>
    </row>
    <row r="50" customFormat="false" ht="15" hidden="false" customHeight="false" outlineLevel="0" collapsed="false">
      <c r="B50" s="32"/>
      <c r="C50" s="32"/>
      <c r="D50" s="32"/>
      <c r="E50" s="38"/>
      <c r="F50" s="38"/>
      <c r="G50" s="38"/>
      <c r="H50" s="38"/>
      <c r="I50" s="38"/>
      <c r="J50" s="32"/>
    </row>
    <row r="51" customFormat="false" ht="15" hidden="false" customHeight="false" outlineLevel="0" collapsed="false">
      <c r="B51" s="35"/>
      <c r="C51" s="35"/>
      <c r="D51" s="35"/>
      <c r="E51" s="39"/>
      <c r="F51" s="39"/>
      <c r="G51" s="39"/>
      <c r="H51" s="39"/>
      <c r="I51" s="39"/>
      <c r="J51" s="35"/>
    </row>
    <row r="52" customFormat="false" ht="15" hidden="false" customHeight="false" outlineLevel="0" collapsed="false">
      <c r="B52" s="32"/>
      <c r="C52" s="32"/>
      <c r="D52" s="32"/>
      <c r="E52" s="38"/>
      <c r="F52" s="38"/>
      <c r="G52" s="38"/>
      <c r="H52" s="38"/>
      <c r="I52" s="38"/>
      <c r="J52" s="32"/>
    </row>
    <row r="53" customFormat="false" ht="15" hidden="false" customHeight="false" outlineLevel="0" collapsed="false">
      <c r="B53" s="35"/>
      <c r="C53" s="35"/>
      <c r="D53" s="35"/>
      <c r="E53" s="39"/>
      <c r="F53" s="39"/>
      <c r="G53" s="39"/>
      <c r="H53" s="39"/>
      <c r="I53" s="39"/>
      <c r="J53" s="35"/>
    </row>
    <row r="54" customFormat="false" ht="15" hidden="false" customHeight="false" outlineLevel="0" collapsed="false">
      <c r="B54" s="32"/>
      <c r="C54" s="32"/>
      <c r="D54" s="32"/>
      <c r="E54" s="38"/>
      <c r="F54" s="38"/>
      <c r="G54" s="38"/>
      <c r="H54" s="38"/>
      <c r="I54" s="38"/>
      <c r="J54" s="32"/>
    </row>
    <row r="55" customFormat="false" ht="15" hidden="false" customHeight="false" outlineLevel="0" collapsed="false">
      <c r="B55" s="35"/>
      <c r="C55" s="35"/>
      <c r="D55" s="35"/>
      <c r="E55" s="39"/>
      <c r="F55" s="39"/>
      <c r="G55" s="39"/>
      <c r="H55" s="39"/>
      <c r="I55" s="39"/>
      <c r="J55" s="35"/>
    </row>
    <row r="56" customFormat="false" ht="15" hidden="false" customHeight="false" outlineLevel="0" collapsed="false">
      <c r="B56" s="32"/>
      <c r="C56" s="32"/>
      <c r="D56" s="32"/>
      <c r="E56" s="38"/>
      <c r="F56" s="38"/>
      <c r="G56" s="38"/>
      <c r="H56" s="38"/>
      <c r="I56" s="38"/>
      <c r="J56" s="32"/>
    </row>
    <row r="57" customFormat="false" ht="15" hidden="false" customHeight="false" outlineLevel="0" collapsed="false">
      <c r="B57" s="35"/>
      <c r="C57" s="35"/>
      <c r="D57" s="35"/>
      <c r="E57" s="39"/>
      <c r="F57" s="39"/>
      <c r="G57" s="39"/>
      <c r="H57" s="39"/>
      <c r="I57" s="39"/>
      <c r="J57" s="35"/>
    </row>
    <row r="58" customFormat="false" ht="15" hidden="false" customHeight="false" outlineLevel="0" collapsed="false">
      <c r="B58" s="32"/>
      <c r="C58" s="32"/>
      <c r="D58" s="32"/>
      <c r="E58" s="38"/>
      <c r="F58" s="38"/>
      <c r="G58" s="38"/>
      <c r="H58" s="38"/>
      <c r="I58" s="38"/>
      <c r="J58" s="32"/>
    </row>
    <row r="59" customFormat="false" ht="15" hidden="false" customHeight="false" outlineLevel="0" collapsed="false">
      <c r="B59" s="35"/>
      <c r="C59" s="35"/>
      <c r="D59" s="35"/>
      <c r="E59" s="39"/>
      <c r="F59" s="39"/>
      <c r="G59" s="39"/>
      <c r="H59" s="39"/>
      <c r="I59" s="39"/>
      <c r="J59" s="35"/>
    </row>
    <row r="60" customFormat="false" ht="15" hidden="false" customHeight="false" outlineLevel="0" collapsed="false">
      <c r="B60" s="32"/>
      <c r="C60" s="32"/>
      <c r="D60" s="32"/>
      <c r="E60" s="38"/>
      <c r="F60" s="38"/>
      <c r="G60" s="38"/>
      <c r="H60" s="38"/>
      <c r="I60" s="38"/>
      <c r="J60" s="32"/>
    </row>
    <row r="61" customFormat="false" ht="15" hidden="false" customHeight="false" outlineLevel="0" collapsed="false">
      <c r="B61" s="35"/>
      <c r="C61" s="35"/>
      <c r="D61" s="35"/>
      <c r="E61" s="39"/>
      <c r="F61" s="39"/>
      <c r="G61" s="39"/>
      <c r="H61" s="39"/>
      <c r="I61" s="39"/>
      <c r="J61" s="35"/>
    </row>
    <row r="62" customFormat="false" ht="15" hidden="false" customHeight="false" outlineLevel="0" collapsed="false">
      <c r="B62" s="32"/>
      <c r="C62" s="32"/>
      <c r="D62" s="32"/>
      <c r="E62" s="38"/>
      <c r="F62" s="38"/>
      <c r="G62" s="38"/>
      <c r="H62" s="38"/>
      <c r="I62" s="38"/>
      <c r="J62" s="32"/>
    </row>
    <row r="63" customFormat="false" ht="15" hidden="false" customHeight="false" outlineLevel="0" collapsed="false">
      <c r="B63" s="35"/>
      <c r="C63" s="35"/>
      <c r="D63" s="35"/>
      <c r="E63" s="39"/>
      <c r="F63" s="39"/>
      <c r="G63" s="39"/>
      <c r="H63" s="39"/>
      <c r="I63" s="39"/>
      <c r="J63" s="35"/>
    </row>
    <row r="64" customFormat="false" ht="15" hidden="false" customHeight="false" outlineLevel="0" collapsed="false">
      <c r="B64" s="32"/>
      <c r="C64" s="32"/>
      <c r="D64" s="32"/>
      <c r="E64" s="38"/>
      <c r="F64" s="38"/>
      <c r="G64" s="38"/>
      <c r="H64" s="38"/>
      <c r="I64" s="38"/>
      <c r="J64" s="32"/>
    </row>
    <row r="65" customFormat="false" ht="15" hidden="false" customHeight="false" outlineLevel="0" collapsed="false">
      <c r="B65" s="35"/>
      <c r="C65" s="35"/>
      <c r="D65" s="35"/>
      <c r="E65" s="39"/>
      <c r="F65" s="39"/>
      <c r="G65" s="39"/>
      <c r="H65" s="39"/>
      <c r="I65" s="39"/>
      <c r="J65" s="35"/>
    </row>
    <row r="66" customFormat="false" ht="15" hidden="false" customHeight="false" outlineLevel="0" collapsed="false">
      <c r="B66" s="32"/>
      <c r="C66" s="32"/>
      <c r="D66" s="32"/>
      <c r="E66" s="38"/>
      <c r="F66" s="38"/>
      <c r="G66" s="38"/>
      <c r="H66" s="38"/>
      <c r="I66" s="38"/>
      <c r="J66" s="32"/>
    </row>
    <row r="67" customFormat="false" ht="15" hidden="false" customHeight="false" outlineLevel="0" collapsed="false">
      <c r="B67" s="35"/>
      <c r="C67" s="35"/>
      <c r="D67" s="35"/>
      <c r="E67" s="39"/>
      <c r="F67" s="39"/>
      <c r="G67" s="39"/>
      <c r="H67" s="39"/>
      <c r="I67" s="39"/>
      <c r="J67" s="35"/>
    </row>
    <row r="68" customFormat="false" ht="15" hidden="false" customHeight="false" outlineLevel="0" collapsed="false">
      <c r="B68" s="32"/>
      <c r="C68" s="32"/>
      <c r="D68" s="32"/>
      <c r="E68" s="38"/>
      <c r="F68" s="38"/>
      <c r="G68" s="38"/>
      <c r="H68" s="38"/>
      <c r="I68" s="38"/>
      <c r="J68" s="32"/>
    </row>
    <row r="69" customFormat="false" ht="15" hidden="false" customHeight="false" outlineLevel="0" collapsed="false">
      <c r="B69" s="35"/>
      <c r="C69" s="35"/>
      <c r="D69" s="35"/>
      <c r="E69" s="39"/>
      <c r="F69" s="39"/>
      <c r="G69" s="39"/>
      <c r="H69" s="39"/>
      <c r="I69" s="39"/>
      <c r="J69" s="35"/>
    </row>
    <row r="70" customFormat="false" ht="15" hidden="false" customHeight="false" outlineLevel="0" collapsed="false">
      <c r="B70" s="32"/>
      <c r="C70" s="32"/>
      <c r="D70" s="32"/>
      <c r="E70" s="38"/>
      <c r="F70" s="38"/>
      <c r="G70" s="38"/>
      <c r="H70" s="38"/>
      <c r="I70" s="38"/>
      <c r="J70" s="32"/>
    </row>
    <row r="71" customFormat="false" ht="15" hidden="false" customHeight="false" outlineLevel="0" collapsed="false">
      <c r="B71" s="35"/>
      <c r="C71" s="35"/>
      <c r="D71" s="35"/>
      <c r="E71" s="39"/>
      <c r="F71" s="39"/>
      <c r="G71" s="39"/>
      <c r="H71" s="39"/>
      <c r="I71" s="39"/>
      <c r="J71" s="35"/>
    </row>
    <row r="72" customFormat="false" ht="15" hidden="false" customHeight="false" outlineLevel="0" collapsed="false">
      <c r="B72" s="32"/>
      <c r="C72" s="32"/>
      <c r="D72" s="32"/>
      <c r="E72" s="38"/>
      <c r="F72" s="38"/>
      <c r="G72" s="38"/>
      <c r="H72" s="38"/>
      <c r="I72" s="38"/>
      <c r="J72" s="32"/>
    </row>
    <row r="73" customFormat="false" ht="15" hidden="false" customHeight="false" outlineLevel="0" collapsed="false">
      <c r="B73" s="35"/>
      <c r="C73" s="35"/>
      <c r="D73" s="35"/>
      <c r="E73" s="39"/>
      <c r="F73" s="39"/>
      <c r="G73" s="39"/>
      <c r="H73" s="39"/>
      <c r="I73" s="39"/>
      <c r="J73" s="35"/>
    </row>
    <row r="74" customFormat="false" ht="15" hidden="false" customHeight="false" outlineLevel="0" collapsed="false">
      <c r="B74" s="32"/>
      <c r="C74" s="32"/>
      <c r="D74" s="32"/>
      <c r="E74" s="38"/>
      <c r="F74" s="38"/>
      <c r="G74" s="38"/>
      <c r="H74" s="38"/>
      <c r="I74" s="38"/>
      <c r="J74" s="32"/>
    </row>
    <row r="75" customFormat="false" ht="15" hidden="false" customHeight="false" outlineLevel="0" collapsed="false">
      <c r="B75" s="35"/>
      <c r="C75" s="35"/>
      <c r="D75" s="35"/>
      <c r="E75" s="39"/>
      <c r="F75" s="39"/>
      <c r="G75" s="39"/>
      <c r="H75" s="39"/>
      <c r="I75" s="39"/>
      <c r="J75" s="35"/>
    </row>
    <row r="76" customFormat="false" ht="15" hidden="false" customHeight="false" outlineLevel="0" collapsed="false">
      <c r="B76" s="32"/>
      <c r="C76" s="32"/>
      <c r="D76" s="32"/>
      <c r="E76" s="38"/>
      <c r="F76" s="38"/>
      <c r="G76" s="38"/>
      <c r="H76" s="38"/>
      <c r="I76" s="38"/>
      <c r="J76" s="32"/>
    </row>
    <row r="77" customFormat="false" ht="15" hidden="false" customHeight="false" outlineLevel="0" collapsed="false">
      <c r="B77" s="35"/>
      <c r="C77" s="35"/>
      <c r="D77" s="35"/>
      <c r="E77" s="39"/>
      <c r="F77" s="39"/>
      <c r="G77" s="39"/>
      <c r="H77" s="39"/>
      <c r="I77" s="39"/>
      <c r="J77" s="35"/>
    </row>
    <row r="78" customFormat="false" ht="15" hidden="false" customHeight="false" outlineLevel="0" collapsed="false">
      <c r="B78" s="32"/>
      <c r="C78" s="32"/>
      <c r="D78" s="32"/>
      <c r="E78" s="38"/>
      <c r="F78" s="38"/>
      <c r="G78" s="38"/>
      <c r="H78" s="38"/>
      <c r="I78" s="38"/>
      <c r="J78" s="32"/>
    </row>
    <row r="79" customFormat="false" ht="15" hidden="false" customHeight="false" outlineLevel="0" collapsed="false">
      <c r="B79" s="35"/>
      <c r="C79" s="35"/>
      <c r="D79" s="35"/>
      <c r="E79" s="39"/>
      <c r="F79" s="39"/>
      <c r="G79" s="39"/>
      <c r="H79" s="39"/>
      <c r="I79" s="39"/>
      <c r="J79" s="35"/>
    </row>
    <row r="80" customFormat="false" ht="15" hidden="false" customHeight="false" outlineLevel="0" collapsed="false">
      <c r="B80" s="32"/>
      <c r="C80" s="32"/>
      <c r="D80" s="32"/>
      <c r="E80" s="38"/>
      <c r="F80" s="38"/>
      <c r="G80" s="38"/>
      <c r="H80" s="38"/>
      <c r="I80" s="38"/>
      <c r="J80" s="32"/>
    </row>
    <row r="81" customFormat="false" ht="15" hidden="false" customHeight="false" outlineLevel="0" collapsed="false">
      <c r="B81" s="35"/>
      <c r="C81" s="35"/>
      <c r="D81" s="35"/>
      <c r="E81" s="39"/>
      <c r="F81" s="39"/>
      <c r="G81" s="39"/>
      <c r="H81" s="39"/>
      <c r="I81" s="39"/>
      <c r="J81" s="35"/>
    </row>
    <row r="82" customFormat="false" ht="15" hidden="false" customHeight="false" outlineLevel="0" collapsed="false">
      <c r="B82" s="32"/>
      <c r="C82" s="32"/>
      <c r="D82" s="32"/>
      <c r="E82" s="38"/>
      <c r="F82" s="38"/>
      <c r="G82" s="38"/>
      <c r="H82" s="38"/>
      <c r="I82" s="38"/>
      <c r="J82" s="32"/>
    </row>
    <row r="83" customFormat="false" ht="15" hidden="false" customHeight="false" outlineLevel="0" collapsed="false">
      <c r="B83" s="35"/>
      <c r="C83" s="35"/>
      <c r="D83" s="35"/>
      <c r="E83" s="39"/>
      <c r="F83" s="39"/>
      <c r="G83" s="39"/>
      <c r="H83" s="39"/>
      <c r="I83" s="39"/>
      <c r="J83" s="35"/>
    </row>
    <row r="84" customFormat="false" ht="15" hidden="false" customHeight="false" outlineLevel="0" collapsed="false">
      <c r="B84" s="32"/>
      <c r="C84" s="32"/>
      <c r="D84" s="32"/>
      <c r="E84" s="38"/>
      <c r="F84" s="38"/>
      <c r="G84" s="38"/>
      <c r="H84" s="38"/>
      <c r="I84" s="38"/>
      <c r="J84" s="32"/>
    </row>
    <row r="85" customFormat="false" ht="15" hidden="false" customHeight="false" outlineLevel="0" collapsed="false">
      <c r="B85" s="35"/>
      <c r="C85" s="35"/>
      <c r="D85" s="35"/>
      <c r="E85" s="39"/>
      <c r="F85" s="39"/>
      <c r="G85" s="39"/>
      <c r="H85" s="39"/>
      <c r="I85" s="39"/>
      <c r="J85" s="35"/>
    </row>
    <row r="86" customFormat="false" ht="15" hidden="false" customHeight="false" outlineLevel="0" collapsed="false">
      <c r="B86" s="32"/>
      <c r="C86" s="32"/>
      <c r="D86" s="32"/>
      <c r="E86" s="38"/>
      <c r="F86" s="38"/>
      <c r="G86" s="38"/>
      <c r="H86" s="38"/>
      <c r="I86" s="38"/>
      <c r="J86" s="32"/>
    </row>
    <row r="87" customFormat="false" ht="15" hidden="false" customHeight="false" outlineLevel="0" collapsed="false">
      <c r="B87" s="35"/>
      <c r="C87" s="35"/>
      <c r="D87" s="35"/>
      <c r="E87" s="39"/>
      <c r="F87" s="39"/>
      <c r="G87" s="39"/>
      <c r="H87" s="39"/>
      <c r="I87" s="39"/>
      <c r="J87" s="35"/>
    </row>
    <row r="88" customFormat="false" ht="15" hidden="false" customHeight="false" outlineLevel="0" collapsed="false">
      <c r="B88" s="32"/>
      <c r="C88" s="32"/>
      <c r="D88" s="32"/>
      <c r="E88" s="38"/>
      <c r="F88" s="38"/>
      <c r="G88" s="38"/>
      <c r="H88" s="38"/>
      <c r="I88" s="38"/>
      <c r="J88" s="32"/>
    </row>
    <row r="89" customFormat="false" ht="15" hidden="false" customHeight="false" outlineLevel="0" collapsed="false">
      <c r="B89" s="35"/>
      <c r="C89" s="35"/>
      <c r="D89" s="35"/>
      <c r="E89" s="39"/>
      <c r="F89" s="39"/>
      <c r="G89" s="39"/>
      <c r="H89" s="39"/>
      <c r="I89" s="39"/>
      <c r="J89" s="35"/>
    </row>
    <row r="90" customFormat="false" ht="15" hidden="false" customHeight="false" outlineLevel="0" collapsed="false">
      <c r="B90" s="32"/>
      <c r="C90" s="32"/>
      <c r="D90" s="32"/>
      <c r="E90" s="38"/>
      <c r="F90" s="38"/>
      <c r="G90" s="38"/>
      <c r="H90" s="38"/>
      <c r="I90" s="38"/>
      <c r="J90" s="32"/>
    </row>
    <row r="91" customFormat="false" ht="15" hidden="false" customHeight="false" outlineLevel="0" collapsed="false">
      <c r="B91" s="35"/>
      <c r="C91" s="35"/>
      <c r="D91" s="35"/>
      <c r="E91" s="39"/>
      <c r="F91" s="39"/>
      <c r="G91" s="39"/>
      <c r="H91" s="39"/>
      <c r="I91" s="39"/>
      <c r="J91" s="35"/>
    </row>
    <row r="92" customFormat="false" ht="15" hidden="false" customHeight="false" outlineLevel="0" collapsed="false">
      <c r="B92" s="32"/>
      <c r="C92" s="32"/>
      <c r="D92" s="32"/>
      <c r="E92" s="38"/>
      <c r="F92" s="38"/>
      <c r="G92" s="38"/>
      <c r="H92" s="38"/>
      <c r="I92" s="38"/>
      <c r="J92" s="32"/>
    </row>
    <row r="93" customFormat="false" ht="15" hidden="false" customHeight="false" outlineLevel="0" collapsed="false">
      <c r="B93" s="35"/>
      <c r="C93" s="35"/>
      <c r="D93" s="35"/>
      <c r="E93" s="39"/>
      <c r="F93" s="39"/>
      <c r="G93" s="39"/>
      <c r="H93" s="39"/>
      <c r="I93" s="39"/>
      <c r="J93" s="35"/>
    </row>
    <row r="94" customFormat="false" ht="15" hidden="false" customHeight="false" outlineLevel="0" collapsed="false">
      <c r="B94" s="32"/>
      <c r="C94" s="32"/>
      <c r="D94" s="32"/>
      <c r="E94" s="38"/>
      <c r="F94" s="38"/>
      <c r="G94" s="38"/>
      <c r="H94" s="38"/>
      <c r="I94" s="38"/>
      <c r="J94" s="32"/>
    </row>
    <row r="95" customFormat="false" ht="15" hidden="false" customHeight="false" outlineLevel="0" collapsed="false">
      <c r="B95" s="35"/>
      <c r="C95" s="35"/>
      <c r="D95" s="35"/>
      <c r="E95" s="39"/>
      <c r="F95" s="39"/>
      <c r="G95" s="39"/>
      <c r="H95" s="39"/>
      <c r="I95" s="39"/>
      <c r="J95" s="35"/>
    </row>
    <row r="96" customFormat="false" ht="15" hidden="false" customHeight="false" outlineLevel="0" collapsed="false">
      <c r="B96" s="32"/>
      <c r="C96" s="32"/>
      <c r="D96" s="32"/>
      <c r="E96" s="38"/>
      <c r="F96" s="38"/>
      <c r="G96" s="38"/>
      <c r="H96" s="38"/>
      <c r="I96" s="38"/>
      <c r="J96" s="32"/>
    </row>
    <row r="97" customFormat="false" ht="15" hidden="false" customHeight="false" outlineLevel="0" collapsed="false">
      <c r="B97" s="35"/>
      <c r="C97" s="35"/>
      <c r="D97" s="35"/>
      <c r="E97" s="39"/>
      <c r="F97" s="39"/>
      <c r="G97" s="39"/>
      <c r="H97" s="39"/>
      <c r="I97" s="39"/>
      <c r="J97" s="35"/>
    </row>
    <row r="98" customFormat="false" ht="15" hidden="false" customHeight="false" outlineLevel="0" collapsed="false">
      <c r="B98" s="32"/>
      <c r="C98" s="32"/>
      <c r="D98" s="32"/>
      <c r="E98" s="38"/>
      <c r="F98" s="38"/>
      <c r="G98" s="38"/>
      <c r="H98" s="38"/>
      <c r="I98" s="38"/>
      <c r="J98" s="32"/>
    </row>
    <row r="99" customFormat="false" ht="15" hidden="false" customHeight="false" outlineLevel="0" collapsed="false">
      <c r="B99" s="35"/>
      <c r="C99" s="35"/>
      <c r="D99" s="35"/>
      <c r="E99" s="39"/>
      <c r="F99" s="39"/>
      <c r="G99" s="39"/>
      <c r="H99" s="39"/>
      <c r="I99" s="39"/>
      <c r="J99" s="35"/>
    </row>
    <row r="100" customFormat="false" ht="15" hidden="false" customHeight="false" outlineLevel="0" collapsed="false">
      <c r="B100" s="32"/>
      <c r="C100" s="32"/>
      <c r="D100" s="32"/>
      <c r="E100" s="38"/>
      <c r="F100" s="38"/>
      <c r="G100" s="38"/>
      <c r="H100" s="38"/>
      <c r="I100" s="38"/>
      <c r="J100" s="32"/>
    </row>
    <row r="101" customFormat="false" ht="15" hidden="false" customHeight="false" outlineLevel="0" collapsed="false">
      <c r="B101" s="35"/>
      <c r="C101" s="35"/>
      <c r="D101" s="35"/>
      <c r="E101" s="39"/>
      <c r="F101" s="39"/>
      <c r="G101" s="39"/>
      <c r="H101" s="39"/>
      <c r="I101" s="39"/>
      <c r="J101" s="35"/>
    </row>
    <row r="102" customFormat="false" ht="15" hidden="false" customHeight="false" outlineLevel="0" collapsed="false">
      <c r="B102" s="32"/>
      <c r="C102" s="32"/>
      <c r="D102" s="32"/>
      <c r="E102" s="38"/>
      <c r="F102" s="38"/>
      <c r="G102" s="38"/>
      <c r="H102" s="38"/>
      <c r="I102" s="38"/>
      <c r="J102" s="32"/>
    </row>
    <row r="103" customFormat="false" ht="15" hidden="false" customHeight="false" outlineLevel="0" collapsed="false">
      <c r="B103" s="35"/>
      <c r="C103" s="35"/>
      <c r="D103" s="35"/>
      <c r="E103" s="39"/>
      <c r="F103" s="39"/>
      <c r="G103" s="39"/>
      <c r="H103" s="39"/>
      <c r="I103" s="39"/>
      <c r="J103" s="35"/>
    </row>
    <row r="104" customFormat="false" ht="15" hidden="false" customHeight="false" outlineLevel="0" collapsed="false">
      <c r="B104" s="32"/>
      <c r="C104" s="32"/>
      <c r="D104" s="32"/>
      <c r="E104" s="38"/>
      <c r="F104" s="38"/>
      <c r="G104" s="38"/>
      <c r="H104" s="38"/>
      <c r="I104" s="38"/>
      <c r="J104" s="32"/>
    </row>
    <row r="105" customFormat="false" ht="15" hidden="false" customHeight="false" outlineLevel="0" collapsed="false">
      <c r="B105" s="35"/>
      <c r="C105" s="35"/>
      <c r="D105" s="35"/>
      <c r="E105" s="39"/>
      <c r="F105" s="39"/>
      <c r="G105" s="39"/>
      <c r="H105" s="39"/>
      <c r="I105" s="39"/>
      <c r="J105" s="35"/>
    </row>
    <row r="106" customFormat="false" ht="15" hidden="false" customHeight="false" outlineLevel="0" collapsed="false">
      <c r="B106" s="32"/>
      <c r="C106" s="32"/>
      <c r="D106" s="32"/>
      <c r="E106" s="38"/>
      <c r="F106" s="38"/>
      <c r="G106" s="38"/>
      <c r="H106" s="38"/>
      <c r="I106" s="38"/>
      <c r="J106" s="32"/>
    </row>
    <row r="107" customFormat="false" ht="15" hidden="false" customHeight="false" outlineLevel="0" collapsed="false">
      <c r="B107" s="35"/>
      <c r="C107" s="35"/>
      <c r="D107" s="35"/>
      <c r="E107" s="39"/>
      <c r="F107" s="39"/>
      <c r="G107" s="39"/>
      <c r="H107" s="39"/>
      <c r="I107" s="39"/>
      <c r="J107" s="35"/>
    </row>
    <row r="108" customFormat="false" ht="15" hidden="false" customHeight="false" outlineLevel="0" collapsed="false">
      <c r="B108" s="32"/>
      <c r="C108" s="32"/>
      <c r="D108" s="32"/>
      <c r="E108" s="38"/>
      <c r="F108" s="38"/>
      <c r="G108" s="38"/>
      <c r="H108" s="38"/>
      <c r="I108" s="38"/>
      <c r="J108" s="32"/>
    </row>
    <row r="109" customFormat="false" ht="15" hidden="false" customHeight="false" outlineLevel="0" collapsed="false">
      <c r="B109" s="35"/>
      <c r="C109" s="35"/>
      <c r="D109" s="35"/>
      <c r="E109" s="39"/>
      <c r="F109" s="39"/>
      <c r="G109" s="39"/>
      <c r="H109" s="39"/>
      <c r="I109" s="39"/>
      <c r="J109" s="35"/>
    </row>
    <row r="110" customFormat="false" ht="15" hidden="false" customHeight="false" outlineLevel="0" collapsed="false">
      <c r="B110" s="32"/>
      <c r="C110" s="32"/>
      <c r="D110" s="32"/>
      <c r="E110" s="38"/>
      <c r="F110" s="38"/>
      <c r="G110" s="38"/>
      <c r="H110" s="38"/>
      <c r="I110" s="38"/>
      <c r="J110" s="32"/>
    </row>
    <row r="111" customFormat="false" ht="15" hidden="false" customHeight="false" outlineLevel="0" collapsed="false">
      <c r="B111" s="35"/>
      <c r="C111" s="35"/>
      <c r="D111" s="35"/>
      <c r="E111" s="39"/>
      <c r="F111" s="39"/>
      <c r="G111" s="39"/>
      <c r="H111" s="39"/>
      <c r="I111" s="39"/>
      <c r="J111" s="35"/>
    </row>
    <row r="112" customFormat="false" ht="15" hidden="false" customHeight="false" outlineLevel="0" collapsed="false">
      <c r="B112" s="32"/>
      <c r="C112" s="32"/>
      <c r="D112" s="32"/>
      <c r="E112" s="38"/>
      <c r="F112" s="38"/>
      <c r="G112" s="38"/>
      <c r="H112" s="38"/>
      <c r="I112" s="38"/>
      <c r="J112" s="32"/>
    </row>
    <row r="113" customFormat="false" ht="15" hidden="false" customHeight="false" outlineLevel="0" collapsed="false">
      <c r="B113" s="35"/>
      <c r="C113" s="35"/>
      <c r="D113" s="35"/>
      <c r="E113" s="39"/>
      <c r="F113" s="39"/>
      <c r="G113" s="39"/>
      <c r="H113" s="39"/>
      <c r="I113" s="39"/>
      <c r="J113" s="35"/>
    </row>
    <row r="114" customFormat="false" ht="15" hidden="false" customHeight="false" outlineLevel="0" collapsed="false">
      <c r="B114" s="32"/>
      <c r="C114" s="32"/>
      <c r="D114" s="32"/>
      <c r="E114" s="38"/>
      <c r="F114" s="38"/>
      <c r="G114" s="38"/>
      <c r="H114" s="38"/>
      <c r="I114" s="38"/>
      <c r="J114" s="32"/>
    </row>
    <row r="115" customFormat="false" ht="15" hidden="false" customHeight="false" outlineLevel="0" collapsed="false">
      <c r="B115" s="35"/>
      <c r="C115" s="35"/>
      <c r="D115" s="35"/>
      <c r="E115" s="39"/>
      <c r="F115" s="39"/>
      <c r="G115" s="39"/>
      <c r="H115" s="39"/>
      <c r="I115" s="39"/>
      <c r="J115" s="35"/>
    </row>
    <row r="116" customFormat="false" ht="15" hidden="false" customHeight="false" outlineLevel="0" collapsed="false">
      <c r="B116" s="32"/>
      <c r="C116" s="32"/>
      <c r="D116" s="32"/>
      <c r="E116" s="38"/>
      <c r="F116" s="38"/>
      <c r="G116" s="38"/>
      <c r="H116" s="38"/>
      <c r="I116" s="38"/>
      <c r="J116" s="32"/>
    </row>
    <row r="117" customFormat="false" ht="15" hidden="false" customHeight="false" outlineLevel="0" collapsed="false">
      <c r="B117" s="35"/>
      <c r="C117" s="35"/>
      <c r="D117" s="35"/>
      <c r="E117" s="39"/>
      <c r="F117" s="39"/>
      <c r="G117" s="39"/>
      <c r="H117" s="39"/>
      <c r="I117" s="39"/>
      <c r="J117" s="35"/>
    </row>
    <row r="118" customFormat="false" ht="15" hidden="false" customHeight="false" outlineLevel="0" collapsed="false">
      <c r="B118" s="32"/>
      <c r="C118" s="32"/>
      <c r="D118" s="32"/>
      <c r="E118" s="38"/>
      <c r="F118" s="38"/>
      <c r="G118" s="38"/>
      <c r="H118" s="38"/>
      <c r="I118" s="38"/>
      <c r="J118" s="32"/>
    </row>
    <row r="119" customFormat="false" ht="15" hidden="false" customHeight="false" outlineLevel="0" collapsed="false">
      <c r="B119" s="35"/>
      <c r="C119" s="35"/>
      <c r="D119" s="35"/>
      <c r="E119" s="39"/>
      <c r="F119" s="39"/>
      <c r="G119" s="39"/>
      <c r="H119" s="39"/>
      <c r="I119" s="39"/>
      <c r="J119" s="35"/>
    </row>
    <row r="120" customFormat="false" ht="15" hidden="false" customHeight="false" outlineLevel="0" collapsed="false">
      <c r="B120" s="32"/>
      <c r="C120" s="32"/>
      <c r="D120" s="32"/>
      <c r="E120" s="38"/>
      <c r="F120" s="38"/>
      <c r="G120" s="38"/>
      <c r="H120" s="38"/>
      <c r="I120" s="38"/>
      <c r="J120" s="32"/>
    </row>
    <row r="121" customFormat="false" ht="15" hidden="false" customHeight="false" outlineLevel="0" collapsed="false">
      <c r="B121" s="35"/>
      <c r="C121" s="35"/>
      <c r="D121" s="35"/>
      <c r="E121" s="39"/>
      <c r="F121" s="39"/>
      <c r="G121" s="39"/>
      <c r="H121" s="39"/>
      <c r="I121" s="39"/>
      <c r="J121" s="35"/>
    </row>
    <row r="122" customFormat="false" ht="15" hidden="false" customHeight="false" outlineLevel="0" collapsed="false">
      <c r="B122" s="32"/>
      <c r="C122" s="32"/>
      <c r="D122" s="32"/>
      <c r="E122" s="38"/>
      <c r="F122" s="38"/>
      <c r="G122" s="38"/>
      <c r="H122" s="38"/>
      <c r="I122" s="38"/>
      <c r="J122" s="32"/>
    </row>
    <row r="123" customFormat="false" ht="15" hidden="false" customHeight="false" outlineLevel="0" collapsed="false">
      <c r="B123" s="35"/>
      <c r="C123" s="35"/>
      <c r="D123" s="35"/>
      <c r="E123" s="39"/>
      <c r="F123" s="39"/>
      <c r="G123" s="39"/>
      <c r="H123" s="39"/>
      <c r="I123" s="39"/>
      <c r="J123" s="35"/>
    </row>
    <row r="124" customFormat="false" ht="15" hidden="false" customHeight="false" outlineLevel="0" collapsed="false">
      <c r="B124" s="32"/>
      <c r="C124" s="32"/>
      <c r="D124" s="32"/>
      <c r="E124" s="38"/>
      <c r="F124" s="38"/>
      <c r="G124" s="38"/>
      <c r="H124" s="38"/>
      <c r="I124" s="38"/>
      <c r="J124" s="32"/>
    </row>
    <row r="125" customFormat="false" ht="15" hidden="false" customHeight="false" outlineLevel="0" collapsed="false">
      <c r="B125" s="35"/>
      <c r="C125" s="35"/>
      <c r="D125" s="35"/>
      <c r="E125" s="39"/>
      <c r="F125" s="39"/>
      <c r="G125" s="39"/>
      <c r="H125" s="39"/>
      <c r="I125" s="39"/>
      <c r="J125" s="35"/>
    </row>
    <row r="126" customFormat="false" ht="15" hidden="false" customHeight="false" outlineLevel="0" collapsed="false">
      <c r="B126" s="32"/>
      <c r="C126" s="32"/>
      <c r="D126" s="32"/>
      <c r="E126" s="38"/>
      <c r="F126" s="38"/>
      <c r="G126" s="38"/>
      <c r="H126" s="38"/>
      <c r="I126" s="38"/>
      <c r="J126" s="32"/>
    </row>
    <row r="127" customFormat="false" ht="15" hidden="false" customHeight="false" outlineLevel="0" collapsed="false">
      <c r="B127" s="35"/>
      <c r="C127" s="35"/>
      <c r="D127" s="35"/>
      <c r="E127" s="39"/>
      <c r="F127" s="39"/>
      <c r="G127" s="39"/>
      <c r="H127" s="39"/>
      <c r="I127" s="39"/>
      <c r="J127" s="35"/>
    </row>
    <row r="128" customFormat="false" ht="15" hidden="false" customHeight="false" outlineLevel="0" collapsed="false">
      <c r="B128" s="32"/>
      <c r="C128" s="32"/>
      <c r="D128" s="32"/>
      <c r="E128" s="38"/>
      <c r="F128" s="38"/>
      <c r="G128" s="38"/>
      <c r="H128" s="38"/>
      <c r="I128" s="38"/>
      <c r="J128" s="32"/>
    </row>
    <row r="129" customFormat="false" ht="15" hidden="false" customHeight="false" outlineLevel="0" collapsed="false">
      <c r="B129" s="35"/>
      <c r="C129" s="35"/>
      <c r="D129" s="35"/>
      <c r="E129" s="39"/>
      <c r="F129" s="39"/>
      <c r="G129" s="39"/>
      <c r="H129" s="39"/>
      <c r="I129" s="39"/>
      <c r="J129" s="35"/>
    </row>
    <row r="130" customFormat="false" ht="15" hidden="false" customHeight="false" outlineLevel="0" collapsed="false">
      <c r="B130" s="32"/>
      <c r="C130" s="32"/>
      <c r="D130" s="32"/>
      <c r="E130" s="38"/>
      <c r="F130" s="38"/>
      <c r="G130" s="38"/>
      <c r="H130" s="38"/>
      <c r="I130" s="38"/>
      <c r="J130" s="32"/>
    </row>
    <row r="131" customFormat="false" ht="15" hidden="false" customHeight="false" outlineLevel="0" collapsed="false">
      <c r="B131" s="35"/>
      <c r="C131" s="35"/>
      <c r="D131" s="35"/>
      <c r="E131" s="39"/>
      <c r="F131" s="39"/>
      <c r="G131" s="39"/>
      <c r="H131" s="39"/>
      <c r="I131" s="39"/>
      <c r="J131" s="35"/>
    </row>
    <row r="132" customFormat="false" ht="15" hidden="false" customHeight="false" outlineLevel="0" collapsed="false">
      <c r="B132" s="32"/>
      <c r="C132" s="32"/>
      <c r="D132" s="32"/>
      <c r="E132" s="38"/>
      <c r="F132" s="38"/>
      <c r="G132" s="38"/>
      <c r="H132" s="38"/>
      <c r="I132" s="38"/>
      <c r="J132" s="32"/>
    </row>
    <row r="133" customFormat="false" ht="15" hidden="false" customHeight="false" outlineLevel="0" collapsed="false">
      <c r="B133" s="35"/>
      <c r="C133" s="35"/>
      <c r="D133" s="35"/>
      <c r="E133" s="39"/>
      <c r="F133" s="39"/>
      <c r="G133" s="39"/>
      <c r="H133" s="39"/>
      <c r="I133" s="39"/>
      <c r="J133" s="35"/>
    </row>
    <row r="134" customFormat="false" ht="15" hidden="false" customHeight="false" outlineLevel="0" collapsed="false">
      <c r="B134" s="32"/>
      <c r="C134" s="32"/>
      <c r="D134" s="32"/>
      <c r="E134" s="38"/>
      <c r="F134" s="38"/>
      <c r="G134" s="38"/>
      <c r="H134" s="38"/>
      <c r="I134" s="38"/>
      <c r="J134" s="32"/>
    </row>
    <row r="135" customFormat="false" ht="15" hidden="false" customHeight="false" outlineLevel="0" collapsed="false">
      <c r="B135" s="35"/>
      <c r="C135" s="35"/>
      <c r="D135" s="35"/>
      <c r="E135" s="39"/>
      <c r="F135" s="39"/>
      <c r="G135" s="39"/>
      <c r="H135" s="39"/>
      <c r="I135" s="39"/>
      <c r="J135" s="35"/>
    </row>
    <row r="136" customFormat="false" ht="15" hidden="false" customHeight="false" outlineLevel="0" collapsed="false">
      <c r="B136" s="32"/>
      <c r="C136" s="32"/>
      <c r="D136" s="32"/>
      <c r="E136" s="38"/>
      <c r="F136" s="38"/>
      <c r="G136" s="38"/>
      <c r="H136" s="38"/>
      <c r="I136" s="38"/>
      <c r="J136" s="32"/>
    </row>
    <row r="137" customFormat="false" ht="15" hidden="false" customHeight="false" outlineLevel="0" collapsed="false">
      <c r="B137" s="35"/>
      <c r="C137" s="35"/>
      <c r="D137" s="35"/>
      <c r="E137" s="39"/>
      <c r="F137" s="39"/>
      <c r="G137" s="39"/>
      <c r="H137" s="39"/>
      <c r="I137" s="39"/>
      <c r="J137" s="35"/>
    </row>
    <row r="138" customFormat="false" ht="15" hidden="false" customHeight="false" outlineLevel="0" collapsed="false">
      <c r="B138" s="32"/>
      <c r="C138" s="32"/>
      <c r="D138" s="32"/>
      <c r="E138" s="38"/>
      <c r="F138" s="38"/>
      <c r="G138" s="38"/>
      <c r="H138" s="38"/>
      <c r="I138" s="38"/>
      <c r="J138" s="32"/>
    </row>
    <row r="139" customFormat="false" ht="15" hidden="false" customHeight="false" outlineLevel="0" collapsed="false">
      <c r="B139" s="35"/>
      <c r="C139" s="35"/>
      <c r="D139" s="35"/>
      <c r="E139" s="39"/>
      <c r="F139" s="39"/>
      <c r="G139" s="39"/>
      <c r="H139" s="39"/>
      <c r="I139" s="39"/>
      <c r="J139" s="35"/>
    </row>
    <row r="140" customFormat="false" ht="15" hidden="false" customHeight="false" outlineLevel="0" collapsed="false">
      <c r="B140" s="32"/>
      <c r="C140" s="32"/>
      <c r="D140" s="32"/>
      <c r="E140" s="38"/>
      <c r="F140" s="38"/>
      <c r="G140" s="38"/>
      <c r="H140" s="38"/>
      <c r="I140" s="38"/>
      <c r="J140" s="32"/>
    </row>
    <row r="141" customFormat="false" ht="15" hidden="false" customHeight="false" outlineLevel="0" collapsed="false">
      <c r="B141" s="35"/>
      <c r="C141" s="35"/>
      <c r="D141" s="35"/>
      <c r="E141" s="39"/>
      <c r="F141" s="39"/>
      <c r="G141" s="39"/>
      <c r="H141" s="39"/>
      <c r="I141" s="39"/>
      <c r="J141" s="35"/>
    </row>
    <row r="142" customFormat="false" ht="15" hidden="false" customHeight="false" outlineLevel="0" collapsed="false">
      <c r="B142" s="32"/>
      <c r="C142" s="32"/>
      <c r="D142" s="32"/>
      <c r="E142" s="38"/>
      <c r="F142" s="38"/>
      <c r="G142" s="38"/>
      <c r="H142" s="38"/>
      <c r="I142" s="38"/>
      <c r="J142" s="32"/>
    </row>
    <row r="143" customFormat="false" ht="15" hidden="false" customHeight="false" outlineLevel="0" collapsed="false">
      <c r="B143" s="35"/>
      <c r="C143" s="35"/>
      <c r="D143" s="35"/>
      <c r="E143" s="39"/>
      <c r="F143" s="39"/>
      <c r="G143" s="39"/>
      <c r="H143" s="39"/>
      <c r="I143" s="39"/>
      <c r="J143" s="35"/>
    </row>
    <row r="144" customFormat="false" ht="15" hidden="false" customHeight="false" outlineLevel="0" collapsed="false">
      <c r="B144" s="32"/>
      <c r="C144" s="32"/>
      <c r="D144" s="32"/>
      <c r="E144" s="38"/>
      <c r="F144" s="38"/>
      <c r="G144" s="38"/>
      <c r="H144" s="38"/>
      <c r="I144" s="38"/>
      <c r="J144" s="32"/>
    </row>
    <row r="145" customFormat="false" ht="15" hidden="false" customHeight="false" outlineLevel="0" collapsed="false">
      <c r="B145" s="35"/>
      <c r="C145" s="35"/>
      <c r="D145" s="35"/>
      <c r="E145" s="39"/>
      <c r="F145" s="39"/>
      <c r="G145" s="39"/>
      <c r="H145" s="39"/>
      <c r="I145" s="39"/>
      <c r="J145" s="35"/>
    </row>
    <row r="146" customFormat="false" ht="15" hidden="false" customHeight="false" outlineLevel="0" collapsed="false">
      <c r="B146" s="32"/>
      <c r="C146" s="32"/>
      <c r="D146" s="32"/>
      <c r="E146" s="38"/>
      <c r="F146" s="38"/>
      <c r="G146" s="38"/>
      <c r="H146" s="38"/>
      <c r="I146" s="38"/>
      <c r="J146" s="32"/>
    </row>
    <row r="147" customFormat="false" ht="15" hidden="false" customHeight="false" outlineLevel="0" collapsed="false">
      <c r="B147" s="35"/>
      <c r="C147" s="35"/>
      <c r="D147" s="35"/>
      <c r="E147" s="39"/>
      <c r="F147" s="39"/>
      <c r="G147" s="39"/>
      <c r="H147" s="39"/>
      <c r="I147" s="39"/>
      <c r="J147" s="35"/>
    </row>
    <row r="148" customFormat="false" ht="15" hidden="false" customHeight="false" outlineLevel="0" collapsed="false">
      <c r="B148" s="32"/>
      <c r="C148" s="32"/>
      <c r="D148" s="32"/>
      <c r="E148" s="38"/>
      <c r="F148" s="38"/>
      <c r="G148" s="38"/>
      <c r="H148" s="38"/>
      <c r="I148" s="38"/>
      <c r="J148" s="32"/>
    </row>
    <row r="149" customFormat="false" ht="15" hidden="false" customHeight="false" outlineLevel="0" collapsed="false">
      <c r="B149" s="35"/>
      <c r="C149" s="35"/>
      <c r="D149" s="35"/>
      <c r="E149" s="39"/>
      <c r="F149" s="39"/>
      <c r="G149" s="39"/>
      <c r="H149" s="39"/>
      <c r="I149" s="39"/>
      <c r="J149" s="35"/>
    </row>
    <row r="150" customFormat="false" ht="15" hidden="false" customHeight="false" outlineLevel="0" collapsed="false">
      <c r="B150" s="32"/>
      <c r="C150" s="32"/>
      <c r="D150" s="32"/>
      <c r="E150" s="38"/>
      <c r="F150" s="38"/>
      <c r="G150" s="38"/>
      <c r="H150" s="38"/>
      <c r="I150" s="38"/>
      <c r="J150" s="32"/>
    </row>
    <row r="151" customFormat="false" ht="15" hidden="false" customHeight="false" outlineLevel="0" collapsed="false">
      <c r="B151" s="35"/>
      <c r="C151" s="35"/>
      <c r="D151" s="35"/>
      <c r="E151" s="39"/>
      <c r="F151" s="39"/>
      <c r="G151" s="39"/>
      <c r="H151" s="39"/>
      <c r="I151" s="39"/>
      <c r="J151" s="35"/>
    </row>
    <row r="152" customFormat="false" ht="15" hidden="false" customHeight="false" outlineLevel="0" collapsed="false">
      <c r="B152" s="32"/>
      <c r="C152" s="32"/>
      <c r="D152" s="32"/>
      <c r="E152" s="38"/>
      <c r="F152" s="38"/>
      <c r="G152" s="38"/>
      <c r="H152" s="38"/>
      <c r="I152" s="38"/>
      <c r="J152" s="32"/>
    </row>
    <row r="153" customFormat="false" ht="15" hidden="false" customHeight="false" outlineLevel="0" collapsed="false">
      <c r="B153" s="35"/>
      <c r="C153" s="35"/>
      <c r="D153" s="35"/>
      <c r="E153" s="39"/>
      <c r="F153" s="39"/>
      <c r="G153" s="39"/>
      <c r="H153" s="39"/>
      <c r="I153" s="39"/>
      <c r="J153" s="35"/>
    </row>
    <row r="154" customFormat="false" ht="15" hidden="false" customHeight="false" outlineLevel="0" collapsed="false">
      <c r="B154" s="32"/>
      <c r="C154" s="32"/>
      <c r="D154" s="32"/>
      <c r="E154" s="38"/>
      <c r="F154" s="38"/>
      <c r="G154" s="38"/>
      <c r="H154" s="38"/>
      <c r="I154" s="38"/>
      <c r="J154" s="32"/>
    </row>
    <row r="155" customFormat="false" ht="15" hidden="false" customHeight="false" outlineLevel="0" collapsed="false">
      <c r="B155" s="35"/>
      <c r="C155" s="35"/>
      <c r="D155" s="35"/>
      <c r="E155" s="39"/>
      <c r="F155" s="39"/>
      <c r="G155" s="39"/>
      <c r="H155" s="39"/>
      <c r="I155" s="39"/>
      <c r="J155" s="35"/>
    </row>
    <row r="156" customFormat="false" ht="15" hidden="false" customHeight="false" outlineLevel="0" collapsed="false">
      <c r="B156" s="32"/>
      <c r="C156" s="32"/>
      <c r="D156" s="32"/>
      <c r="E156" s="38"/>
      <c r="F156" s="38"/>
      <c r="G156" s="38"/>
      <c r="H156" s="38"/>
      <c r="I156" s="38"/>
      <c r="J156" s="32"/>
    </row>
    <row r="157" customFormat="false" ht="15" hidden="false" customHeight="false" outlineLevel="0" collapsed="false">
      <c r="B157" s="35"/>
      <c r="C157" s="35"/>
      <c r="D157" s="35"/>
      <c r="E157" s="39"/>
      <c r="F157" s="39"/>
      <c r="G157" s="39"/>
      <c r="H157" s="39"/>
      <c r="I157" s="39"/>
      <c r="J157" s="35"/>
    </row>
    <row r="158" customFormat="false" ht="15" hidden="false" customHeight="false" outlineLevel="0" collapsed="false">
      <c r="B158" s="32"/>
      <c r="C158" s="32"/>
      <c r="D158" s="32"/>
      <c r="E158" s="38"/>
      <c r="F158" s="38"/>
      <c r="G158" s="38"/>
      <c r="H158" s="38"/>
      <c r="I158" s="38"/>
      <c r="J158" s="32"/>
    </row>
    <row r="159" customFormat="false" ht="15" hidden="false" customHeight="false" outlineLevel="0" collapsed="false">
      <c r="B159" s="35"/>
      <c r="C159" s="35"/>
      <c r="D159" s="35"/>
      <c r="E159" s="39"/>
      <c r="F159" s="39"/>
      <c r="G159" s="39"/>
      <c r="H159" s="39"/>
      <c r="I159" s="39"/>
      <c r="J159" s="35"/>
    </row>
    <row r="160" customFormat="false" ht="15" hidden="false" customHeight="false" outlineLevel="0" collapsed="false">
      <c r="B160" s="32"/>
      <c r="C160" s="32"/>
      <c r="D160" s="32"/>
      <c r="E160" s="38"/>
      <c r="F160" s="38"/>
      <c r="G160" s="38"/>
      <c r="H160" s="38"/>
      <c r="I160" s="38"/>
      <c r="J160" s="32"/>
    </row>
    <row r="161" customFormat="false" ht="15" hidden="false" customHeight="false" outlineLevel="0" collapsed="false">
      <c r="B161" s="35"/>
      <c r="C161" s="35"/>
      <c r="D161" s="35"/>
      <c r="E161" s="39"/>
      <c r="F161" s="39"/>
      <c r="G161" s="39"/>
      <c r="H161" s="39"/>
      <c r="I161" s="39"/>
      <c r="J161" s="35"/>
    </row>
    <row r="162" customFormat="false" ht="15" hidden="false" customHeight="false" outlineLevel="0" collapsed="false">
      <c r="B162" s="32"/>
      <c r="C162" s="32"/>
      <c r="D162" s="32"/>
      <c r="E162" s="38"/>
      <c r="F162" s="38"/>
      <c r="G162" s="38"/>
      <c r="H162" s="38"/>
      <c r="I162" s="38"/>
      <c r="J162" s="32"/>
    </row>
    <row r="163" customFormat="false" ht="15" hidden="false" customHeight="false" outlineLevel="0" collapsed="false">
      <c r="B163" s="35"/>
      <c r="C163" s="35"/>
      <c r="D163" s="35"/>
      <c r="E163" s="39"/>
      <c r="F163" s="39"/>
      <c r="G163" s="39"/>
      <c r="H163" s="39"/>
      <c r="I163" s="39"/>
      <c r="J163" s="35"/>
    </row>
    <row r="164" customFormat="false" ht="15" hidden="false" customHeight="false" outlineLevel="0" collapsed="false">
      <c r="B164" s="32"/>
      <c r="C164" s="32"/>
      <c r="D164" s="32"/>
      <c r="E164" s="38"/>
      <c r="F164" s="38"/>
      <c r="G164" s="38"/>
      <c r="H164" s="38"/>
      <c r="I164" s="38"/>
      <c r="J164" s="32"/>
    </row>
    <row r="165" customFormat="false" ht="15" hidden="false" customHeight="false" outlineLevel="0" collapsed="false">
      <c r="B165" s="35"/>
      <c r="C165" s="35"/>
      <c r="D165" s="35"/>
      <c r="E165" s="39"/>
      <c r="F165" s="39"/>
      <c r="G165" s="39"/>
      <c r="H165" s="39"/>
      <c r="I165" s="39"/>
      <c r="J165" s="35"/>
    </row>
    <row r="166" customFormat="false" ht="15" hidden="false" customHeight="false" outlineLevel="0" collapsed="false">
      <c r="B166" s="32"/>
      <c r="C166" s="32"/>
      <c r="D166" s="32"/>
      <c r="E166" s="38"/>
      <c r="F166" s="38"/>
      <c r="G166" s="38"/>
      <c r="H166" s="38"/>
      <c r="I166" s="38"/>
      <c r="J166" s="32"/>
    </row>
    <row r="167" customFormat="false" ht="15" hidden="false" customHeight="false" outlineLevel="0" collapsed="false">
      <c r="B167" s="35"/>
      <c r="C167" s="35"/>
      <c r="D167" s="35"/>
      <c r="E167" s="39"/>
      <c r="F167" s="39"/>
      <c r="G167" s="39"/>
      <c r="H167" s="39"/>
      <c r="I167" s="39"/>
      <c r="J167" s="35"/>
    </row>
    <row r="168" customFormat="false" ht="15" hidden="false" customHeight="false" outlineLevel="0" collapsed="false">
      <c r="B168" s="32"/>
      <c r="C168" s="32"/>
      <c r="D168" s="32"/>
      <c r="E168" s="38"/>
      <c r="F168" s="38"/>
      <c r="G168" s="38"/>
      <c r="H168" s="38"/>
      <c r="I168" s="38"/>
      <c r="J168" s="32"/>
    </row>
    <row r="169" customFormat="false" ht="15" hidden="false" customHeight="false" outlineLevel="0" collapsed="false">
      <c r="B169" s="35"/>
      <c r="C169" s="35"/>
      <c r="D169" s="35"/>
      <c r="E169" s="39"/>
      <c r="F169" s="39"/>
      <c r="G169" s="39"/>
      <c r="H169" s="39"/>
      <c r="I169" s="39"/>
      <c r="J169" s="35"/>
    </row>
    <row r="170" customFormat="false" ht="15" hidden="false" customHeight="false" outlineLevel="0" collapsed="false">
      <c r="B170" s="32"/>
      <c r="C170" s="32"/>
      <c r="D170" s="32"/>
      <c r="E170" s="38"/>
      <c r="F170" s="38"/>
      <c r="G170" s="38"/>
      <c r="H170" s="38"/>
      <c r="I170" s="38"/>
      <c r="J170" s="32"/>
    </row>
    <row r="171" customFormat="false" ht="15" hidden="false" customHeight="false" outlineLevel="0" collapsed="false">
      <c r="B171" s="35"/>
      <c r="C171" s="35"/>
      <c r="D171" s="35"/>
      <c r="E171" s="39"/>
      <c r="F171" s="39"/>
      <c r="G171" s="39"/>
      <c r="H171" s="39"/>
      <c r="I171" s="39"/>
      <c r="J171" s="35"/>
    </row>
    <row r="172" customFormat="false" ht="15" hidden="false" customHeight="false" outlineLevel="0" collapsed="false">
      <c r="B172" s="32"/>
      <c r="C172" s="32"/>
      <c r="D172" s="32"/>
      <c r="E172" s="38"/>
      <c r="F172" s="38"/>
      <c r="G172" s="38"/>
      <c r="H172" s="38"/>
      <c r="I172" s="38"/>
      <c r="J172" s="32"/>
    </row>
    <row r="173" customFormat="false" ht="15" hidden="false" customHeight="false" outlineLevel="0" collapsed="false">
      <c r="B173" s="35"/>
      <c r="C173" s="35"/>
      <c r="D173" s="35"/>
      <c r="E173" s="39"/>
      <c r="F173" s="39"/>
      <c r="G173" s="39"/>
      <c r="H173" s="39"/>
      <c r="I173" s="39"/>
      <c r="J173" s="35"/>
    </row>
    <row r="174" customFormat="false" ht="15" hidden="false" customHeight="false" outlineLevel="0" collapsed="false">
      <c r="B174" s="32"/>
      <c r="C174" s="32"/>
      <c r="D174" s="32"/>
      <c r="E174" s="38"/>
      <c r="F174" s="38"/>
      <c r="G174" s="38"/>
      <c r="H174" s="38"/>
      <c r="I174" s="38"/>
      <c r="J174" s="32"/>
    </row>
    <row r="175" customFormat="false" ht="15" hidden="false" customHeight="false" outlineLevel="0" collapsed="false">
      <c r="B175" s="35"/>
      <c r="C175" s="35"/>
      <c r="D175" s="35"/>
      <c r="E175" s="39"/>
      <c r="F175" s="39"/>
      <c r="G175" s="39"/>
      <c r="H175" s="39"/>
      <c r="I175" s="39"/>
      <c r="J175" s="35"/>
    </row>
    <row r="176" customFormat="false" ht="15" hidden="false" customHeight="false" outlineLevel="0" collapsed="false">
      <c r="B176" s="32"/>
      <c r="C176" s="32"/>
      <c r="D176" s="32"/>
      <c r="E176" s="38"/>
      <c r="F176" s="38"/>
      <c r="G176" s="38"/>
      <c r="H176" s="38"/>
      <c r="I176" s="38"/>
      <c r="J176" s="32"/>
    </row>
    <row r="177" customFormat="false" ht="15" hidden="false" customHeight="false" outlineLevel="0" collapsed="false">
      <c r="B177" s="35"/>
      <c r="C177" s="35"/>
      <c r="D177" s="35"/>
      <c r="E177" s="39"/>
      <c r="F177" s="39"/>
      <c r="G177" s="39"/>
      <c r="H177" s="39"/>
      <c r="I177" s="39"/>
      <c r="J177" s="35"/>
    </row>
    <row r="178" customFormat="false" ht="15" hidden="false" customHeight="false" outlineLevel="0" collapsed="false">
      <c r="B178" s="32"/>
      <c r="C178" s="32"/>
      <c r="D178" s="32"/>
      <c r="E178" s="38"/>
      <c r="F178" s="38"/>
      <c r="G178" s="38"/>
      <c r="H178" s="38"/>
      <c r="I178" s="38"/>
      <c r="J178" s="32"/>
    </row>
    <row r="179" customFormat="false" ht="15" hidden="false" customHeight="false" outlineLevel="0" collapsed="false">
      <c r="B179" s="35"/>
      <c r="C179" s="35"/>
      <c r="D179" s="35"/>
      <c r="E179" s="39"/>
      <c r="F179" s="39"/>
      <c r="G179" s="39"/>
      <c r="H179" s="39"/>
      <c r="I179" s="39"/>
      <c r="J179" s="35"/>
    </row>
    <row r="180" customFormat="false" ht="15" hidden="false" customHeight="false" outlineLevel="0" collapsed="false">
      <c r="B180" s="32"/>
      <c r="C180" s="32"/>
      <c r="D180" s="32"/>
      <c r="E180" s="38"/>
      <c r="F180" s="38"/>
      <c r="G180" s="38"/>
      <c r="H180" s="38"/>
      <c r="I180" s="38"/>
      <c r="J180" s="32"/>
    </row>
    <row r="181" customFormat="false" ht="15" hidden="false" customHeight="false" outlineLevel="0" collapsed="false">
      <c r="B181" s="35"/>
      <c r="C181" s="35"/>
      <c r="D181" s="35"/>
      <c r="E181" s="39"/>
      <c r="F181" s="39"/>
      <c r="G181" s="39"/>
      <c r="H181" s="39"/>
      <c r="I181" s="39"/>
      <c r="J181" s="35"/>
    </row>
    <row r="182" customFormat="false" ht="15" hidden="false" customHeight="false" outlineLevel="0" collapsed="false">
      <c r="B182" s="32"/>
      <c r="C182" s="32"/>
      <c r="D182" s="32"/>
      <c r="E182" s="38"/>
      <c r="F182" s="38"/>
      <c r="G182" s="38"/>
      <c r="H182" s="38"/>
      <c r="I182" s="38"/>
      <c r="J182" s="32"/>
    </row>
    <row r="183" customFormat="false" ht="15" hidden="false" customHeight="false" outlineLevel="0" collapsed="false">
      <c r="B183" s="35"/>
      <c r="C183" s="35"/>
      <c r="D183" s="35"/>
      <c r="E183" s="39"/>
      <c r="F183" s="39"/>
      <c r="G183" s="39"/>
      <c r="H183" s="39"/>
      <c r="I183" s="39"/>
      <c r="J183" s="35"/>
    </row>
    <row r="184" customFormat="false" ht="15" hidden="false" customHeight="false" outlineLevel="0" collapsed="false">
      <c r="B184" s="32"/>
      <c r="C184" s="32"/>
      <c r="D184" s="32"/>
      <c r="E184" s="38"/>
      <c r="F184" s="38"/>
      <c r="G184" s="38"/>
      <c r="H184" s="38"/>
      <c r="I184" s="38"/>
      <c r="J184" s="32"/>
    </row>
    <row r="185" customFormat="false" ht="15" hidden="false" customHeight="false" outlineLevel="0" collapsed="false">
      <c r="B185" s="35"/>
      <c r="C185" s="35"/>
      <c r="D185" s="35"/>
      <c r="E185" s="39"/>
      <c r="F185" s="39"/>
      <c r="G185" s="39"/>
      <c r="H185" s="39"/>
      <c r="I185" s="39"/>
      <c r="J185" s="35"/>
    </row>
    <row r="186" customFormat="false" ht="15" hidden="false" customHeight="false" outlineLevel="0" collapsed="false">
      <c r="B186" s="32"/>
      <c r="C186" s="32"/>
      <c r="D186" s="32"/>
      <c r="E186" s="38"/>
      <c r="F186" s="38"/>
      <c r="G186" s="38"/>
      <c r="H186" s="38"/>
      <c r="I186" s="38"/>
      <c r="J186" s="32"/>
    </row>
    <row r="187" customFormat="false" ht="15" hidden="false" customHeight="false" outlineLevel="0" collapsed="false">
      <c r="B187" s="35"/>
      <c r="C187" s="35"/>
      <c r="D187" s="35"/>
      <c r="E187" s="39"/>
      <c r="F187" s="39"/>
      <c r="G187" s="39"/>
      <c r="H187" s="39"/>
      <c r="I187" s="39"/>
      <c r="J187" s="35"/>
    </row>
    <row r="188" customFormat="false" ht="15" hidden="false" customHeight="false" outlineLevel="0" collapsed="false">
      <c r="B188" s="32"/>
      <c r="C188" s="32"/>
      <c r="D188" s="32"/>
      <c r="E188" s="38"/>
      <c r="F188" s="38"/>
      <c r="G188" s="38"/>
      <c r="H188" s="38"/>
      <c r="I188" s="38"/>
      <c r="J188" s="32"/>
    </row>
    <row r="189" customFormat="false" ht="15" hidden="false" customHeight="false" outlineLevel="0" collapsed="false">
      <c r="B189" s="35"/>
      <c r="C189" s="35"/>
      <c r="D189" s="35"/>
      <c r="E189" s="39"/>
      <c r="F189" s="39"/>
      <c r="G189" s="39"/>
      <c r="H189" s="39"/>
      <c r="I189" s="39"/>
      <c r="J189" s="35"/>
    </row>
    <row r="190" customFormat="false" ht="15" hidden="false" customHeight="false" outlineLevel="0" collapsed="false">
      <c r="B190" s="32"/>
      <c r="C190" s="32"/>
      <c r="D190" s="32"/>
      <c r="E190" s="38"/>
      <c r="F190" s="38"/>
      <c r="G190" s="38"/>
      <c r="H190" s="38"/>
      <c r="I190" s="38"/>
      <c r="J190" s="32"/>
    </row>
    <row r="191" customFormat="false" ht="15" hidden="false" customHeight="false" outlineLevel="0" collapsed="false">
      <c r="B191" s="35"/>
      <c r="C191" s="35"/>
      <c r="D191" s="35"/>
      <c r="E191" s="39"/>
      <c r="F191" s="39"/>
      <c r="G191" s="39"/>
      <c r="H191" s="39"/>
      <c r="I191" s="39"/>
      <c r="J191" s="35"/>
    </row>
    <row r="192" customFormat="false" ht="15" hidden="false" customHeight="false" outlineLevel="0" collapsed="false">
      <c r="B192" s="32"/>
      <c r="C192" s="32"/>
      <c r="D192" s="32"/>
      <c r="E192" s="38"/>
      <c r="F192" s="38"/>
      <c r="G192" s="38"/>
      <c r="H192" s="38"/>
      <c r="I192" s="38"/>
      <c r="J192" s="32"/>
    </row>
    <row r="193" customFormat="false" ht="15" hidden="false" customHeight="false" outlineLevel="0" collapsed="false">
      <c r="B193" s="35"/>
      <c r="C193" s="35"/>
      <c r="D193" s="35"/>
      <c r="E193" s="39"/>
      <c r="F193" s="39"/>
      <c r="G193" s="39"/>
      <c r="H193" s="39"/>
      <c r="I193" s="39"/>
      <c r="J193" s="35"/>
    </row>
    <row r="194" customFormat="false" ht="15" hidden="false" customHeight="false" outlineLevel="0" collapsed="false">
      <c r="B194" s="32"/>
      <c r="C194" s="32"/>
      <c r="D194" s="32"/>
      <c r="E194" s="38"/>
      <c r="F194" s="38"/>
      <c r="G194" s="38"/>
      <c r="H194" s="38"/>
      <c r="I194" s="38"/>
      <c r="J194" s="32"/>
    </row>
    <row r="195" customFormat="false" ht="15" hidden="false" customHeight="false" outlineLevel="0" collapsed="false">
      <c r="B195" s="35"/>
      <c r="C195" s="35"/>
      <c r="D195" s="35"/>
      <c r="E195" s="39"/>
      <c r="F195" s="39"/>
      <c r="G195" s="39"/>
      <c r="H195" s="39"/>
      <c r="I195" s="39"/>
      <c r="J195" s="35"/>
    </row>
    <row r="196" customFormat="false" ht="15" hidden="false" customHeight="false" outlineLevel="0" collapsed="false">
      <c r="B196" s="32"/>
      <c r="C196" s="32"/>
      <c r="D196" s="32"/>
      <c r="E196" s="38"/>
      <c r="F196" s="38"/>
      <c r="G196" s="38"/>
      <c r="H196" s="38"/>
      <c r="I196" s="38"/>
      <c r="J196" s="32"/>
    </row>
    <row r="197" customFormat="false" ht="15" hidden="false" customHeight="false" outlineLevel="0" collapsed="false">
      <c r="B197" s="35"/>
      <c r="C197" s="35"/>
      <c r="D197" s="35"/>
      <c r="E197" s="39"/>
      <c r="F197" s="39"/>
      <c r="G197" s="39"/>
      <c r="H197" s="39"/>
      <c r="I197" s="39"/>
      <c r="J197" s="35"/>
    </row>
    <row r="198" customFormat="false" ht="15" hidden="false" customHeight="false" outlineLevel="0" collapsed="false">
      <c r="B198" s="32"/>
      <c r="C198" s="32"/>
      <c r="D198" s="32"/>
      <c r="E198" s="38"/>
      <c r="F198" s="38"/>
      <c r="G198" s="38"/>
      <c r="H198" s="38"/>
      <c r="I198" s="38"/>
      <c r="J198" s="32"/>
    </row>
    <row r="199" customFormat="false" ht="15" hidden="false" customHeight="false" outlineLevel="0" collapsed="false">
      <c r="B199" s="35"/>
      <c r="C199" s="35"/>
      <c r="D199" s="35"/>
      <c r="E199" s="39"/>
      <c r="F199" s="39"/>
      <c r="G199" s="39"/>
      <c r="H199" s="39"/>
      <c r="I199" s="39"/>
      <c r="J199" s="35"/>
    </row>
    <row r="200" customFormat="false" ht="15" hidden="false" customHeight="false" outlineLevel="0" collapsed="false">
      <c r="B200" s="32"/>
      <c r="C200" s="32"/>
      <c r="D200" s="32"/>
      <c r="E200" s="38"/>
      <c r="F200" s="38"/>
      <c r="G200" s="38"/>
      <c r="H200" s="38"/>
      <c r="I200" s="38"/>
      <c r="J200" s="32"/>
    </row>
    <row r="201" customFormat="false" ht="15" hidden="false" customHeight="false" outlineLevel="0" collapsed="false">
      <c r="B201" s="35"/>
      <c r="C201" s="35"/>
      <c r="D201" s="35"/>
      <c r="E201" s="39"/>
      <c r="F201" s="39"/>
      <c r="G201" s="39"/>
      <c r="H201" s="39"/>
      <c r="I201" s="39"/>
      <c r="J201" s="35"/>
    </row>
    <row r="202" customFormat="false" ht="15" hidden="false" customHeight="false" outlineLevel="0" collapsed="false">
      <c r="B202" s="32"/>
      <c r="C202" s="32"/>
      <c r="D202" s="32"/>
      <c r="E202" s="38"/>
      <c r="F202" s="38"/>
      <c r="G202" s="38"/>
      <c r="H202" s="38"/>
      <c r="I202" s="38"/>
      <c r="J202" s="32"/>
    </row>
    <row r="203" customFormat="false" ht="15" hidden="false" customHeight="false" outlineLevel="0" collapsed="false">
      <c r="B203" s="35"/>
      <c r="C203" s="35"/>
      <c r="D203" s="35"/>
      <c r="E203" s="39"/>
      <c r="F203" s="39"/>
      <c r="G203" s="39"/>
      <c r="H203" s="39"/>
      <c r="I203" s="39"/>
      <c r="J203" s="35"/>
    </row>
    <row r="204" customFormat="false" ht="15" hidden="false" customHeight="false" outlineLevel="0" collapsed="false">
      <c r="B204" s="32"/>
      <c r="C204" s="32"/>
      <c r="D204" s="32"/>
      <c r="E204" s="38"/>
      <c r="F204" s="38"/>
      <c r="G204" s="38"/>
      <c r="H204" s="38"/>
      <c r="I204" s="38"/>
      <c r="J204" s="32"/>
    </row>
    <row r="205" customFormat="false" ht="15" hidden="false" customHeight="false" outlineLevel="0" collapsed="false">
      <c r="B205" s="35"/>
      <c r="C205" s="35"/>
      <c r="D205" s="35"/>
      <c r="E205" s="39"/>
      <c r="F205" s="39"/>
      <c r="G205" s="39"/>
      <c r="H205" s="39"/>
      <c r="I205" s="39"/>
      <c r="J205" s="35"/>
    </row>
    <row r="206" customFormat="false" ht="15" hidden="false" customHeight="false" outlineLevel="0" collapsed="false">
      <c r="B206" s="32"/>
      <c r="C206" s="32"/>
      <c r="D206" s="32"/>
      <c r="E206" s="38"/>
      <c r="F206" s="38"/>
      <c r="G206" s="38"/>
      <c r="H206" s="38"/>
      <c r="I206" s="38"/>
      <c r="J206" s="32"/>
    </row>
    <row r="207" customFormat="false" ht="15" hidden="false" customHeight="false" outlineLevel="0" collapsed="false">
      <c r="B207" s="35"/>
      <c r="C207" s="35"/>
      <c r="D207" s="35"/>
      <c r="E207" s="39"/>
      <c r="F207" s="39"/>
      <c r="G207" s="39"/>
      <c r="H207" s="39"/>
      <c r="I207" s="39"/>
      <c r="J207" s="35"/>
    </row>
    <row r="208" customFormat="false" ht="15" hidden="false" customHeight="false" outlineLevel="0" collapsed="false">
      <c r="B208" s="32"/>
      <c r="C208" s="32"/>
      <c r="D208" s="32"/>
      <c r="E208" s="38"/>
      <c r="F208" s="38"/>
      <c r="G208" s="38"/>
      <c r="H208" s="38"/>
      <c r="I208" s="38"/>
      <c r="J208" s="32"/>
    </row>
    <row r="209" customFormat="false" ht="15" hidden="false" customHeight="false" outlineLevel="0" collapsed="false">
      <c r="B209" s="35"/>
      <c r="C209" s="35"/>
      <c r="D209" s="35"/>
      <c r="E209" s="39"/>
      <c r="F209" s="39"/>
      <c r="G209" s="39"/>
      <c r="H209" s="39"/>
      <c r="I209" s="39"/>
      <c r="J209" s="35"/>
    </row>
    <row r="210" customFormat="false" ht="15" hidden="false" customHeight="false" outlineLevel="0" collapsed="false">
      <c r="B210" s="32"/>
      <c r="C210" s="32"/>
      <c r="D210" s="32"/>
      <c r="E210" s="38"/>
      <c r="F210" s="38"/>
      <c r="G210" s="38"/>
      <c r="H210" s="38"/>
      <c r="I210" s="38"/>
      <c r="J210" s="32"/>
    </row>
    <row r="211" customFormat="false" ht="15" hidden="false" customHeight="false" outlineLevel="0" collapsed="false">
      <c r="B211" s="35"/>
      <c r="C211" s="35"/>
      <c r="D211" s="35"/>
      <c r="E211" s="39"/>
      <c r="F211" s="39"/>
      <c r="G211" s="39"/>
      <c r="H211" s="39"/>
      <c r="I211" s="39"/>
      <c r="J211" s="35"/>
    </row>
    <row r="212" customFormat="false" ht="15" hidden="false" customHeight="false" outlineLevel="0" collapsed="false">
      <c r="B212" s="32"/>
      <c r="C212" s="32"/>
      <c r="D212" s="32"/>
      <c r="E212" s="38"/>
      <c r="F212" s="38"/>
      <c r="G212" s="38"/>
      <c r="H212" s="38"/>
      <c r="I212" s="38"/>
      <c r="J212" s="32"/>
    </row>
    <row r="213" customFormat="false" ht="15" hidden="false" customHeight="false" outlineLevel="0" collapsed="false">
      <c r="B213" s="35"/>
      <c r="C213" s="35"/>
      <c r="D213" s="35"/>
      <c r="E213" s="39"/>
      <c r="F213" s="39"/>
      <c r="G213" s="39"/>
      <c r="H213" s="39"/>
      <c r="I213" s="39"/>
      <c r="J213" s="35"/>
    </row>
    <row r="214" customFormat="false" ht="15" hidden="false" customHeight="false" outlineLevel="0" collapsed="false">
      <c r="B214" s="32"/>
      <c r="C214" s="32"/>
      <c r="D214" s="32"/>
      <c r="E214" s="38"/>
      <c r="F214" s="38"/>
      <c r="G214" s="38"/>
      <c r="H214" s="38"/>
      <c r="I214" s="38"/>
      <c r="J214" s="32"/>
    </row>
    <row r="215" customFormat="false" ht="15" hidden="false" customHeight="false" outlineLevel="0" collapsed="false">
      <c r="B215" s="35"/>
      <c r="C215" s="35"/>
      <c r="D215" s="35"/>
      <c r="E215" s="39"/>
      <c r="F215" s="39"/>
      <c r="G215" s="39"/>
      <c r="H215" s="39"/>
      <c r="I215" s="39"/>
      <c r="J215" s="35"/>
    </row>
    <row r="216" customFormat="false" ht="15" hidden="false" customHeight="false" outlineLevel="0" collapsed="false">
      <c r="B216" s="32"/>
      <c r="C216" s="32"/>
      <c r="D216" s="32"/>
      <c r="E216" s="38"/>
      <c r="F216" s="38"/>
      <c r="G216" s="38"/>
      <c r="H216" s="38"/>
      <c r="I216" s="38"/>
      <c r="J216" s="32"/>
    </row>
    <row r="217" customFormat="false" ht="15" hidden="false" customHeight="false" outlineLevel="0" collapsed="false">
      <c r="B217" s="35"/>
      <c r="C217" s="35"/>
      <c r="D217" s="35"/>
      <c r="E217" s="39"/>
      <c r="F217" s="39"/>
      <c r="G217" s="39"/>
      <c r="H217" s="39"/>
      <c r="I217" s="39"/>
      <c r="J217" s="35"/>
    </row>
    <row r="218" customFormat="false" ht="15" hidden="false" customHeight="false" outlineLevel="0" collapsed="false">
      <c r="B218" s="32"/>
      <c r="C218" s="32"/>
      <c r="D218" s="32"/>
      <c r="E218" s="38"/>
      <c r="F218" s="38"/>
      <c r="G218" s="38"/>
      <c r="H218" s="38"/>
      <c r="I218" s="38"/>
      <c r="J218" s="32"/>
    </row>
    <row r="219" customFormat="false" ht="15" hidden="false" customHeight="false" outlineLevel="0" collapsed="false">
      <c r="B219" s="35"/>
      <c r="C219" s="35"/>
      <c r="D219" s="35"/>
      <c r="E219" s="39"/>
      <c r="F219" s="39"/>
      <c r="G219" s="39"/>
      <c r="H219" s="39"/>
      <c r="I219" s="39"/>
      <c r="J219" s="35"/>
    </row>
    <row r="220" customFormat="false" ht="15" hidden="false" customHeight="false" outlineLevel="0" collapsed="false">
      <c r="B220" s="32"/>
      <c r="C220" s="32"/>
      <c r="D220" s="32"/>
      <c r="E220" s="38"/>
      <c r="F220" s="38"/>
      <c r="G220" s="38"/>
      <c r="H220" s="38"/>
      <c r="I220" s="38"/>
      <c r="J220" s="32"/>
    </row>
    <row r="221" customFormat="false" ht="15" hidden="false" customHeight="false" outlineLevel="0" collapsed="false">
      <c r="B221" s="35"/>
      <c r="C221" s="35"/>
      <c r="D221" s="35"/>
      <c r="E221" s="39"/>
      <c r="F221" s="39"/>
      <c r="G221" s="39"/>
      <c r="H221" s="39"/>
      <c r="I221" s="39"/>
      <c r="J221" s="35"/>
    </row>
    <row r="222" customFormat="false" ht="15" hidden="false" customHeight="false" outlineLevel="0" collapsed="false">
      <c r="B222" s="32"/>
      <c r="C222" s="32"/>
      <c r="D222" s="32"/>
      <c r="E222" s="38"/>
      <c r="F222" s="38"/>
      <c r="G222" s="38"/>
      <c r="H222" s="38"/>
      <c r="I222" s="38"/>
      <c r="J222" s="32"/>
    </row>
    <row r="223" customFormat="false" ht="15" hidden="false" customHeight="false" outlineLevel="0" collapsed="false">
      <c r="B223" s="35"/>
      <c r="C223" s="35"/>
      <c r="D223" s="35"/>
      <c r="E223" s="39"/>
      <c r="F223" s="39"/>
      <c r="G223" s="39"/>
      <c r="H223" s="39"/>
      <c r="I223" s="39"/>
      <c r="J223" s="35"/>
    </row>
    <row r="224" customFormat="false" ht="15" hidden="false" customHeight="false" outlineLevel="0" collapsed="false">
      <c r="B224" s="32"/>
      <c r="C224" s="32"/>
      <c r="D224" s="32"/>
      <c r="E224" s="38"/>
      <c r="F224" s="38"/>
      <c r="G224" s="38"/>
      <c r="H224" s="38"/>
      <c r="I224" s="38"/>
      <c r="J224" s="32"/>
    </row>
    <row r="225" customFormat="false" ht="15" hidden="false" customHeight="false" outlineLevel="0" collapsed="false">
      <c r="B225" s="35"/>
      <c r="C225" s="35"/>
      <c r="D225" s="35"/>
      <c r="E225" s="39"/>
      <c r="F225" s="39"/>
      <c r="G225" s="39"/>
      <c r="H225" s="39"/>
      <c r="I225" s="39"/>
      <c r="J225" s="35"/>
    </row>
    <row r="226" customFormat="false" ht="15" hidden="false" customHeight="false" outlineLevel="0" collapsed="false">
      <c r="B226" s="32"/>
      <c r="C226" s="32"/>
      <c r="D226" s="32"/>
      <c r="E226" s="38"/>
      <c r="F226" s="38"/>
      <c r="G226" s="38"/>
      <c r="H226" s="38"/>
      <c r="I226" s="38"/>
      <c r="J226" s="32"/>
    </row>
    <row r="227" customFormat="false" ht="15" hidden="false" customHeight="false" outlineLevel="0" collapsed="false">
      <c r="B227" s="35"/>
      <c r="C227" s="35"/>
      <c r="D227" s="35"/>
      <c r="E227" s="39"/>
      <c r="F227" s="39"/>
      <c r="G227" s="39"/>
      <c r="H227" s="39"/>
      <c r="I227" s="39"/>
      <c r="J227" s="35"/>
    </row>
    <row r="228" customFormat="false" ht="15" hidden="false" customHeight="false" outlineLevel="0" collapsed="false">
      <c r="B228" s="32"/>
      <c r="C228" s="32"/>
      <c r="D228" s="32"/>
      <c r="E228" s="38"/>
      <c r="F228" s="38"/>
      <c r="G228" s="38"/>
      <c r="H228" s="38"/>
      <c r="I228" s="38"/>
      <c r="J228" s="32"/>
    </row>
    <row r="229" customFormat="false" ht="15" hidden="false" customHeight="false" outlineLevel="0" collapsed="false">
      <c r="B229" s="35"/>
      <c r="C229" s="35"/>
      <c r="D229" s="35"/>
      <c r="E229" s="39"/>
      <c r="F229" s="39"/>
      <c r="G229" s="39"/>
      <c r="H229" s="39"/>
      <c r="I229" s="39"/>
      <c r="J229" s="35"/>
    </row>
    <row r="230" customFormat="false" ht="15" hidden="false" customHeight="false" outlineLevel="0" collapsed="false">
      <c r="B230" s="32"/>
      <c r="C230" s="32"/>
      <c r="D230" s="32"/>
      <c r="E230" s="38"/>
      <c r="F230" s="38"/>
      <c r="G230" s="38"/>
      <c r="H230" s="38"/>
      <c r="I230" s="38"/>
      <c r="J230" s="32"/>
    </row>
    <row r="231" customFormat="false" ht="15" hidden="false" customHeight="false" outlineLevel="0" collapsed="false">
      <c r="B231" s="35"/>
      <c r="C231" s="35"/>
      <c r="D231" s="35"/>
      <c r="E231" s="39"/>
      <c r="F231" s="39"/>
      <c r="G231" s="39"/>
      <c r="H231" s="39"/>
      <c r="I231" s="39"/>
      <c r="J231" s="35"/>
    </row>
    <row r="232" customFormat="false" ht="15" hidden="false" customHeight="false" outlineLevel="0" collapsed="false">
      <c r="B232" s="32"/>
      <c r="C232" s="32"/>
      <c r="D232" s="32"/>
      <c r="E232" s="38"/>
      <c r="F232" s="38"/>
      <c r="G232" s="38"/>
      <c r="H232" s="38"/>
      <c r="I232" s="38"/>
      <c r="J232" s="32"/>
    </row>
    <row r="233" customFormat="false" ht="15" hidden="false" customHeight="false" outlineLevel="0" collapsed="false">
      <c r="B233" s="35"/>
      <c r="C233" s="35"/>
      <c r="D233" s="35"/>
      <c r="E233" s="39"/>
      <c r="F233" s="39"/>
      <c r="G233" s="39"/>
      <c r="H233" s="39"/>
      <c r="I233" s="39"/>
      <c r="J233" s="35"/>
    </row>
    <row r="234" customFormat="false" ht="15" hidden="false" customHeight="false" outlineLevel="0" collapsed="false">
      <c r="B234" s="32"/>
      <c r="C234" s="32"/>
      <c r="D234" s="32"/>
      <c r="E234" s="38"/>
      <c r="F234" s="38"/>
      <c r="G234" s="38"/>
      <c r="H234" s="38"/>
      <c r="I234" s="38"/>
      <c r="J234" s="32"/>
    </row>
    <row r="235" customFormat="false" ht="15" hidden="false" customHeight="false" outlineLevel="0" collapsed="false">
      <c r="B235" s="35"/>
      <c r="C235" s="35"/>
      <c r="D235" s="35"/>
      <c r="E235" s="39"/>
      <c r="F235" s="39"/>
      <c r="G235" s="39"/>
      <c r="H235" s="39"/>
      <c r="I235" s="39"/>
      <c r="J235" s="35"/>
    </row>
    <row r="236" customFormat="false" ht="15" hidden="false" customHeight="false" outlineLevel="0" collapsed="false">
      <c r="B236" s="32"/>
      <c r="C236" s="32"/>
      <c r="D236" s="32"/>
      <c r="E236" s="38"/>
      <c r="F236" s="38"/>
      <c r="G236" s="38"/>
      <c r="H236" s="38"/>
      <c r="I236" s="38"/>
      <c r="J236" s="32"/>
    </row>
    <row r="237" customFormat="false" ht="15" hidden="false" customHeight="false" outlineLevel="0" collapsed="false">
      <c r="B237" s="35"/>
      <c r="C237" s="35"/>
      <c r="D237" s="35"/>
      <c r="E237" s="39"/>
      <c r="F237" s="39"/>
      <c r="G237" s="39"/>
      <c r="H237" s="39"/>
      <c r="I237" s="39"/>
      <c r="J237" s="35"/>
    </row>
    <row r="238" customFormat="false" ht="15" hidden="false" customHeight="false" outlineLevel="0" collapsed="false">
      <c r="B238" s="32"/>
      <c r="C238" s="32"/>
      <c r="D238" s="32"/>
      <c r="E238" s="38"/>
      <c r="F238" s="38"/>
      <c r="G238" s="38"/>
      <c r="H238" s="38"/>
      <c r="I238" s="38"/>
      <c r="J238" s="32"/>
    </row>
    <row r="239" customFormat="false" ht="15" hidden="false" customHeight="false" outlineLevel="0" collapsed="false">
      <c r="B239" s="35"/>
      <c r="C239" s="35"/>
      <c r="D239" s="35"/>
      <c r="E239" s="39"/>
      <c r="F239" s="39"/>
      <c r="G239" s="39"/>
      <c r="H239" s="39"/>
      <c r="I239" s="39"/>
      <c r="J239" s="35"/>
    </row>
    <row r="240" customFormat="false" ht="15" hidden="false" customHeight="false" outlineLevel="0" collapsed="false">
      <c r="B240" s="32"/>
      <c r="C240" s="32"/>
      <c r="D240" s="32"/>
      <c r="E240" s="38"/>
      <c r="F240" s="38"/>
      <c r="G240" s="38"/>
      <c r="H240" s="38"/>
      <c r="I240" s="38"/>
      <c r="J240" s="32"/>
    </row>
    <row r="241" customFormat="false" ht="15" hidden="false" customHeight="false" outlineLevel="0" collapsed="false">
      <c r="B241" s="35"/>
      <c r="C241" s="35"/>
      <c r="D241" s="35"/>
      <c r="E241" s="39"/>
      <c r="F241" s="39"/>
      <c r="G241" s="39"/>
      <c r="H241" s="39"/>
      <c r="I241" s="39"/>
      <c r="J241" s="35"/>
    </row>
    <row r="242" customFormat="false" ht="15" hidden="false" customHeight="false" outlineLevel="0" collapsed="false">
      <c r="B242" s="32"/>
      <c r="C242" s="32"/>
      <c r="D242" s="32"/>
      <c r="E242" s="38"/>
      <c r="F242" s="38"/>
      <c r="G242" s="38"/>
      <c r="H242" s="38"/>
      <c r="I242" s="38"/>
      <c r="J242" s="32"/>
    </row>
    <row r="243" customFormat="false" ht="15" hidden="false" customHeight="false" outlineLevel="0" collapsed="false">
      <c r="B243" s="35"/>
      <c r="C243" s="35"/>
      <c r="D243" s="35"/>
      <c r="E243" s="39"/>
      <c r="F243" s="39"/>
      <c r="G243" s="39"/>
      <c r="H243" s="39"/>
      <c r="I243" s="39"/>
      <c r="J243" s="35"/>
    </row>
    <row r="244" customFormat="false" ht="15" hidden="false" customHeight="false" outlineLevel="0" collapsed="false">
      <c r="B244" s="32"/>
      <c r="C244" s="32"/>
      <c r="D244" s="32"/>
      <c r="E244" s="38"/>
      <c r="F244" s="38"/>
      <c r="G244" s="38"/>
      <c r="H244" s="38"/>
      <c r="I244" s="38"/>
      <c r="J244" s="32"/>
    </row>
    <row r="245" customFormat="false" ht="15" hidden="false" customHeight="false" outlineLevel="0" collapsed="false">
      <c r="B245" s="35"/>
      <c r="C245" s="35"/>
      <c r="D245" s="35"/>
      <c r="E245" s="39"/>
      <c r="F245" s="39"/>
      <c r="G245" s="39"/>
      <c r="H245" s="39"/>
      <c r="I245" s="39"/>
      <c r="J245" s="35"/>
    </row>
    <row r="246" customFormat="false" ht="15" hidden="false" customHeight="false" outlineLevel="0" collapsed="false">
      <c r="B246" s="32"/>
      <c r="C246" s="32"/>
      <c r="D246" s="32"/>
      <c r="E246" s="38"/>
      <c r="F246" s="38"/>
      <c r="G246" s="38"/>
      <c r="H246" s="38"/>
      <c r="I246" s="38"/>
      <c r="J246" s="32"/>
    </row>
    <row r="247" customFormat="false" ht="15" hidden="false" customHeight="false" outlineLevel="0" collapsed="false">
      <c r="B247" s="35"/>
      <c r="C247" s="35"/>
      <c r="D247" s="35"/>
      <c r="E247" s="39"/>
      <c r="F247" s="39"/>
      <c r="G247" s="39"/>
      <c r="H247" s="39"/>
      <c r="I247" s="39"/>
      <c r="J247" s="35"/>
    </row>
    <row r="248" customFormat="false" ht="15" hidden="false" customHeight="false" outlineLevel="0" collapsed="false">
      <c r="B248" s="32"/>
      <c r="C248" s="32"/>
      <c r="D248" s="32"/>
      <c r="E248" s="38"/>
      <c r="F248" s="38"/>
      <c r="G248" s="38"/>
      <c r="H248" s="38"/>
      <c r="I248" s="38"/>
      <c r="J248" s="32"/>
    </row>
    <row r="249" customFormat="false" ht="15" hidden="false" customHeight="false" outlineLevel="0" collapsed="false">
      <c r="B249" s="35"/>
      <c r="C249" s="35"/>
      <c r="D249" s="35"/>
      <c r="E249" s="39"/>
      <c r="F249" s="39"/>
      <c r="G249" s="39"/>
      <c r="H249" s="39"/>
      <c r="I249" s="39"/>
      <c r="J249" s="35"/>
    </row>
    <row r="250" customFormat="false" ht="15" hidden="false" customHeight="false" outlineLevel="0" collapsed="false">
      <c r="B250" s="32"/>
      <c r="C250" s="32"/>
      <c r="D250" s="32"/>
      <c r="E250" s="38"/>
      <c r="F250" s="38"/>
      <c r="G250" s="38"/>
      <c r="H250" s="38"/>
      <c r="I250" s="38"/>
      <c r="J250" s="32"/>
    </row>
    <row r="251" customFormat="false" ht="15" hidden="false" customHeight="false" outlineLevel="0" collapsed="false">
      <c r="B251" s="35"/>
      <c r="C251" s="35"/>
      <c r="D251" s="35"/>
      <c r="E251" s="39"/>
      <c r="F251" s="39"/>
      <c r="G251" s="39"/>
      <c r="H251" s="39"/>
      <c r="I251" s="39"/>
      <c r="J251" s="35"/>
    </row>
    <row r="252" customFormat="false" ht="15" hidden="false" customHeight="false" outlineLevel="0" collapsed="false">
      <c r="B252" s="32"/>
      <c r="C252" s="32"/>
      <c r="D252" s="32"/>
      <c r="E252" s="38"/>
      <c r="F252" s="38"/>
      <c r="G252" s="38"/>
      <c r="H252" s="38"/>
      <c r="I252" s="38"/>
      <c r="J252" s="32"/>
    </row>
    <row r="253" customFormat="false" ht="15" hidden="false" customHeight="false" outlineLevel="0" collapsed="false">
      <c r="B253" s="35"/>
      <c r="C253" s="35"/>
      <c r="D253" s="35"/>
      <c r="E253" s="39"/>
      <c r="F253" s="39"/>
      <c r="G253" s="39"/>
      <c r="H253" s="39"/>
      <c r="I253" s="39"/>
      <c r="J253" s="35"/>
    </row>
    <row r="254" customFormat="false" ht="15" hidden="false" customHeight="false" outlineLevel="0" collapsed="false">
      <c r="B254" s="32"/>
      <c r="C254" s="32"/>
      <c r="D254" s="32"/>
      <c r="E254" s="38"/>
      <c r="F254" s="38"/>
      <c r="G254" s="38"/>
      <c r="H254" s="38"/>
      <c r="I254" s="38"/>
      <c r="J254" s="32"/>
    </row>
    <row r="255" customFormat="false" ht="15" hidden="false" customHeight="false" outlineLevel="0" collapsed="false">
      <c r="B255" s="35"/>
      <c r="C255" s="35"/>
      <c r="D255" s="35"/>
      <c r="E255" s="39"/>
      <c r="F255" s="39"/>
      <c r="G255" s="39"/>
      <c r="H255" s="39"/>
      <c r="I255" s="39"/>
      <c r="J255" s="35"/>
    </row>
    <row r="256" customFormat="false" ht="15" hidden="false" customHeight="false" outlineLevel="0" collapsed="false">
      <c r="B256" s="32"/>
      <c r="C256" s="32"/>
      <c r="D256" s="32"/>
      <c r="E256" s="38"/>
      <c r="F256" s="38"/>
      <c r="G256" s="38"/>
      <c r="H256" s="38"/>
      <c r="I256" s="38"/>
      <c r="J256" s="32"/>
    </row>
    <row r="257" customFormat="false" ht="15" hidden="false" customHeight="false" outlineLevel="0" collapsed="false">
      <c r="B257" s="35"/>
      <c r="C257" s="35"/>
      <c r="D257" s="35"/>
      <c r="E257" s="39"/>
      <c r="F257" s="39"/>
      <c r="G257" s="39"/>
      <c r="H257" s="39"/>
      <c r="I257" s="39"/>
      <c r="J257" s="35"/>
    </row>
    <row r="258" customFormat="false" ht="15" hidden="false" customHeight="false" outlineLevel="0" collapsed="false">
      <c r="B258" s="32"/>
      <c r="C258" s="32"/>
      <c r="D258" s="32"/>
      <c r="E258" s="38"/>
      <c r="F258" s="38"/>
      <c r="G258" s="38"/>
      <c r="H258" s="38"/>
      <c r="I258" s="38"/>
      <c r="J258" s="32"/>
    </row>
    <row r="259" customFormat="false" ht="15" hidden="false" customHeight="false" outlineLevel="0" collapsed="false">
      <c r="B259" s="35"/>
      <c r="C259" s="35"/>
      <c r="D259" s="35"/>
      <c r="E259" s="39"/>
      <c r="F259" s="39"/>
      <c r="G259" s="39"/>
      <c r="H259" s="39"/>
      <c r="I259" s="39"/>
      <c r="J259" s="35"/>
    </row>
    <row r="260" customFormat="false" ht="15" hidden="false" customHeight="false" outlineLevel="0" collapsed="false">
      <c r="B260" s="32"/>
      <c r="C260" s="32"/>
      <c r="D260" s="32"/>
      <c r="E260" s="38"/>
      <c r="F260" s="38"/>
      <c r="G260" s="38"/>
      <c r="H260" s="38"/>
      <c r="I260" s="38"/>
      <c r="J260" s="32"/>
    </row>
    <row r="261" customFormat="false" ht="15" hidden="false" customHeight="false" outlineLevel="0" collapsed="false">
      <c r="B261" s="35"/>
      <c r="C261" s="35"/>
      <c r="D261" s="35"/>
      <c r="E261" s="39"/>
      <c r="F261" s="39"/>
      <c r="G261" s="39"/>
      <c r="H261" s="39"/>
      <c r="I261" s="39"/>
      <c r="J261" s="35"/>
    </row>
    <row r="262" customFormat="false" ht="15" hidden="false" customHeight="false" outlineLevel="0" collapsed="false">
      <c r="B262" s="32"/>
      <c r="C262" s="32"/>
      <c r="D262" s="32"/>
      <c r="E262" s="38"/>
      <c r="F262" s="38"/>
      <c r="G262" s="38"/>
      <c r="H262" s="38"/>
      <c r="I262" s="38"/>
      <c r="J262" s="32"/>
    </row>
    <row r="263" customFormat="false" ht="15" hidden="false" customHeight="false" outlineLevel="0" collapsed="false">
      <c r="B263" s="35"/>
      <c r="C263" s="35"/>
      <c r="D263" s="35"/>
      <c r="E263" s="39"/>
      <c r="F263" s="39"/>
      <c r="G263" s="39"/>
      <c r="H263" s="39"/>
      <c r="I263" s="39"/>
      <c r="J263" s="35"/>
    </row>
    <row r="264" customFormat="false" ht="15" hidden="false" customHeight="false" outlineLevel="0" collapsed="false">
      <c r="B264" s="32"/>
      <c r="C264" s="32"/>
      <c r="D264" s="32"/>
      <c r="E264" s="38"/>
      <c r="F264" s="38"/>
      <c r="G264" s="38"/>
      <c r="H264" s="38"/>
      <c r="I264" s="38"/>
      <c r="J264" s="32"/>
    </row>
    <row r="265" customFormat="false" ht="15" hidden="false" customHeight="false" outlineLevel="0" collapsed="false">
      <c r="B265" s="35"/>
      <c r="C265" s="35"/>
      <c r="D265" s="35"/>
      <c r="E265" s="39"/>
      <c r="F265" s="39"/>
      <c r="G265" s="39"/>
      <c r="H265" s="39"/>
      <c r="I265" s="39"/>
      <c r="J265" s="35"/>
    </row>
    <row r="266" customFormat="false" ht="15" hidden="false" customHeight="false" outlineLevel="0" collapsed="false">
      <c r="B266" s="32"/>
      <c r="C266" s="32"/>
      <c r="D266" s="32"/>
      <c r="E266" s="38"/>
      <c r="F266" s="38"/>
      <c r="G266" s="38"/>
      <c r="H266" s="38"/>
      <c r="I266" s="38"/>
      <c r="J266" s="32"/>
    </row>
    <row r="267" customFormat="false" ht="15" hidden="false" customHeight="false" outlineLevel="0" collapsed="false">
      <c r="B267" s="35"/>
      <c r="C267" s="35"/>
      <c r="D267" s="35"/>
      <c r="E267" s="39"/>
      <c r="F267" s="39"/>
      <c r="G267" s="39"/>
      <c r="H267" s="39"/>
      <c r="I267" s="39"/>
      <c r="J267" s="35"/>
    </row>
    <row r="268" customFormat="false" ht="15" hidden="false" customHeight="false" outlineLevel="0" collapsed="false">
      <c r="B268" s="32"/>
      <c r="C268" s="32"/>
      <c r="D268" s="32"/>
      <c r="E268" s="38"/>
      <c r="F268" s="38"/>
      <c r="G268" s="38"/>
      <c r="H268" s="38"/>
      <c r="I268" s="38"/>
      <c r="J268" s="32"/>
    </row>
    <row r="269" customFormat="false" ht="15" hidden="false" customHeight="false" outlineLevel="0" collapsed="false">
      <c r="B269" s="35"/>
      <c r="C269" s="35"/>
      <c r="D269" s="35"/>
      <c r="E269" s="39"/>
      <c r="F269" s="39"/>
      <c r="G269" s="39"/>
      <c r="H269" s="39"/>
      <c r="I269" s="39"/>
      <c r="J269" s="35"/>
    </row>
    <row r="270" customFormat="false" ht="15" hidden="false" customHeight="false" outlineLevel="0" collapsed="false">
      <c r="B270" s="32"/>
      <c r="C270" s="32"/>
      <c r="D270" s="32"/>
      <c r="E270" s="38"/>
      <c r="F270" s="38"/>
      <c r="G270" s="38"/>
      <c r="H270" s="38"/>
      <c r="I270" s="38"/>
      <c r="J270" s="32"/>
    </row>
    <row r="271" customFormat="false" ht="15" hidden="false" customHeight="false" outlineLevel="0" collapsed="false">
      <c r="B271" s="35"/>
      <c r="C271" s="35"/>
      <c r="D271" s="35"/>
      <c r="E271" s="39"/>
      <c r="F271" s="39"/>
      <c r="G271" s="39"/>
      <c r="H271" s="39"/>
      <c r="I271" s="39"/>
      <c r="J271" s="35"/>
    </row>
    <row r="272" customFormat="false" ht="15" hidden="false" customHeight="false" outlineLevel="0" collapsed="false">
      <c r="B272" s="32"/>
      <c r="C272" s="32"/>
      <c r="D272" s="32"/>
      <c r="E272" s="38"/>
      <c r="F272" s="38"/>
      <c r="G272" s="38"/>
      <c r="H272" s="38"/>
      <c r="I272" s="38"/>
      <c r="J272" s="32"/>
    </row>
    <row r="273" customFormat="false" ht="15" hidden="false" customHeight="false" outlineLevel="0" collapsed="false">
      <c r="B273" s="35"/>
      <c r="C273" s="35"/>
      <c r="D273" s="35"/>
      <c r="E273" s="39"/>
      <c r="F273" s="39"/>
      <c r="G273" s="39"/>
      <c r="H273" s="39"/>
      <c r="I273" s="39"/>
      <c r="J273" s="35"/>
    </row>
    <row r="274" customFormat="false" ht="15" hidden="false" customHeight="false" outlineLevel="0" collapsed="false">
      <c r="B274" s="32"/>
      <c r="C274" s="32"/>
      <c r="D274" s="32"/>
      <c r="E274" s="38"/>
      <c r="F274" s="38"/>
      <c r="G274" s="38"/>
      <c r="H274" s="38"/>
      <c r="I274" s="38"/>
      <c r="J274" s="32"/>
    </row>
    <row r="275" customFormat="false" ht="15" hidden="false" customHeight="false" outlineLevel="0" collapsed="false">
      <c r="B275" s="35"/>
      <c r="C275" s="35"/>
      <c r="D275" s="35"/>
      <c r="E275" s="39"/>
      <c r="F275" s="39"/>
      <c r="G275" s="39"/>
      <c r="H275" s="39"/>
      <c r="I275" s="39"/>
      <c r="J275" s="35"/>
    </row>
    <row r="276" customFormat="false" ht="15" hidden="false" customHeight="false" outlineLevel="0" collapsed="false">
      <c r="B276" s="32"/>
      <c r="C276" s="32"/>
      <c r="D276" s="32"/>
      <c r="E276" s="38"/>
      <c r="F276" s="38"/>
      <c r="G276" s="38"/>
      <c r="H276" s="38"/>
      <c r="I276" s="38"/>
      <c r="J276" s="32"/>
    </row>
    <row r="277" customFormat="false" ht="15" hidden="false" customHeight="false" outlineLevel="0" collapsed="false">
      <c r="B277" s="35"/>
      <c r="C277" s="35"/>
      <c r="D277" s="35"/>
      <c r="E277" s="39"/>
      <c r="F277" s="39"/>
      <c r="G277" s="39"/>
      <c r="H277" s="39"/>
      <c r="I277" s="39"/>
      <c r="J277" s="35"/>
    </row>
    <row r="278" customFormat="false" ht="15" hidden="false" customHeight="false" outlineLevel="0" collapsed="false">
      <c r="B278" s="32"/>
      <c r="C278" s="32"/>
      <c r="D278" s="32"/>
      <c r="E278" s="38"/>
      <c r="F278" s="38"/>
      <c r="G278" s="38"/>
      <c r="H278" s="38"/>
      <c r="I278" s="38"/>
      <c r="J278" s="32"/>
    </row>
    <row r="279" customFormat="false" ht="15" hidden="false" customHeight="false" outlineLevel="0" collapsed="false">
      <c r="B279" s="35"/>
      <c r="C279" s="35"/>
      <c r="D279" s="35"/>
      <c r="E279" s="39"/>
      <c r="F279" s="39"/>
      <c r="G279" s="39"/>
      <c r="H279" s="39"/>
      <c r="I279" s="39"/>
      <c r="J279" s="35"/>
    </row>
    <row r="280" customFormat="false" ht="15" hidden="false" customHeight="false" outlineLevel="0" collapsed="false">
      <c r="B280" s="32"/>
      <c r="C280" s="32"/>
      <c r="D280" s="32"/>
      <c r="E280" s="38"/>
      <c r="F280" s="38"/>
      <c r="G280" s="38"/>
      <c r="H280" s="38"/>
      <c r="I280" s="38"/>
      <c r="J280" s="32"/>
    </row>
    <row r="281" customFormat="false" ht="15" hidden="false" customHeight="false" outlineLevel="0" collapsed="false">
      <c r="B281" s="35"/>
      <c r="C281" s="35"/>
      <c r="D281" s="35"/>
      <c r="E281" s="39"/>
      <c r="F281" s="39"/>
      <c r="G281" s="39"/>
      <c r="H281" s="39"/>
      <c r="I281" s="39"/>
      <c r="J281" s="35"/>
    </row>
    <row r="282" customFormat="false" ht="15" hidden="false" customHeight="false" outlineLevel="0" collapsed="false">
      <c r="B282" s="32"/>
      <c r="C282" s="32"/>
      <c r="D282" s="32"/>
      <c r="E282" s="38"/>
      <c r="F282" s="38"/>
      <c r="G282" s="38"/>
      <c r="H282" s="38"/>
      <c r="I282" s="38"/>
      <c r="J282" s="32"/>
    </row>
    <row r="283" customFormat="false" ht="15" hidden="false" customHeight="false" outlineLevel="0" collapsed="false">
      <c r="B283" s="35"/>
      <c r="C283" s="35"/>
      <c r="D283" s="35"/>
      <c r="E283" s="39"/>
      <c r="F283" s="39"/>
      <c r="G283" s="39"/>
      <c r="H283" s="39"/>
      <c r="I283" s="39"/>
      <c r="J283" s="35"/>
    </row>
    <row r="284" customFormat="false" ht="15" hidden="false" customHeight="false" outlineLevel="0" collapsed="false">
      <c r="B284" s="32"/>
      <c r="C284" s="32"/>
      <c r="D284" s="32"/>
      <c r="E284" s="38"/>
      <c r="F284" s="38"/>
      <c r="G284" s="38"/>
      <c r="H284" s="38"/>
      <c r="I284" s="38"/>
      <c r="J284" s="32"/>
    </row>
    <row r="285" customFormat="false" ht="15" hidden="false" customHeight="false" outlineLevel="0" collapsed="false">
      <c r="B285" s="35"/>
      <c r="C285" s="35"/>
      <c r="D285" s="35"/>
      <c r="E285" s="39"/>
      <c r="F285" s="39"/>
      <c r="G285" s="39"/>
      <c r="H285" s="39"/>
      <c r="I285" s="39"/>
      <c r="J285" s="35"/>
    </row>
    <row r="286" customFormat="false" ht="15" hidden="false" customHeight="false" outlineLevel="0" collapsed="false">
      <c r="B286" s="32"/>
      <c r="C286" s="32"/>
      <c r="D286" s="32"/>
      <c r="E286" s="38"/>
      <c r="F286" s="38"/>
      <c r="G286" s="38"/>
      <c r="H286" s="38"/>
      <c r="I286" s="38"/>
      <c r="J286" s="32"/>
    </row>
    <row r="287" customFormat="false" ht="15" hidden="false" customHeight="false" outlineLevel="0" collapsed="false">
      <c r="B287" s="35"/>
      <c r="C287" s="35"/>
      <c r="D287" s="35"/>
      <c r="E287" s="39"/>
      <c r="F287" s="39"/>
      <c r="G287" s="39"/>
      <c r="H287" s="39"/>
      <c r="I287" s="39"/>
      <c r="J287" s="35"/>
    </row>
    <row r="288" customFormat="false" ht="15" hidden="false" customHeight="false" outlineLevel="0" collapsed="false">
      <c r="B288" s="32"/>
      <c r="C288" s="32"/>
      <c r="D288" s="32"/>
      <c r="E288" s="38"/>
      <c r="F288" s="38"/>
      <c r="G288" s="38"/>
      <c r="H288" s="38"/>
      <c r="I288" s="38"/>
      <c r="J288" s="32"/>
    </row>
    <row r="289" customFormat="false" ht="15" hidden="false" customHeight="false" outlineLevel="0" collapsed="false">
      <c r="B289" s="35"/>
      <c r="C289" s="35"/>
      <c r="D289" s="35"/>
      <c r="E289" s="39"/>
      <c r="F289" s="39"/>
      <c r="G289" s="39"/>
      <c r="H289" s="39"/>
      <c r="I289" s="39"/>
      <c r="J289" s="35"/>
    </row>
    <row r="290" customFormat="false" ht="15" hidden="false" customHeight="false" outlineLevel="0" collapsed="false">
      <c r="B290" s="32"/>
      <c r="C290" s="32"/>
      <c r="D290" s="32"/>
      <c r="E290" s="38"/>
      <c r="F290" s="38"/>
      <c r="G290" s="38"/>
      <c r="H290" s="38"/>
      <c r="I290" s="38"/>
      <c r="J290" s="32"/>
    </row>
    <row r="291" customFormat="false" ht="15" hidden="false" customHeight="false" outlineLevel="0" collapsed="false">
      <c r="B291" s="35"/>
      <c r="C291" s="35"/>
      <c r="D291" s="35"/>
      <c r="E291" s="39"/>
      <c r="F291" s="39"/>
      <c r="G291" s="39"/>
      <c r="H291" s="39"/>
      <c r="I291" s="39"/>
      <c r="J291" s="35"/>
    </row>
    <row r="292" customFormat="false" ht="15" hidden="false" customHeight="false" outlineLevel="0" collapsed="false">
      <c r="B292" s="32"/>
      <c r="C292" s="32"/>
      <c r="D292" s="32"/>
      <c r="E292" s="38"/>
      <c r="F292" s="38"/>
      <c r="G292" s="38"/>
      <c r="H292" s="38"/>
      <c r="I292" s="38"/>
      <c r="J292" s="32"/>
    </row>
    <row r="293" customFormat="false" ht="15" hidden="false" customHeight="false" outlineLevel="0" collapsed="false">
      <c r="B293" s="35"/>
      <c r="C293" s="35"/>
      <c r="D293" s="35"/>
      <c r="E293" s="39"/>
      <c r="F293" s="39"/>
      <c r="G293" s="39"/>
      <c r="H293" s="39"/>
      <c r="I293" s="39"/>
      <c r="J293" s="35"/>
    </row>
    <row r="294" customFormat="false" ht="15" hidden="false" customHeight="false" outlineLevel="0" collapsed="false">
      <c r="B294" s="32"/>
      <c r="C294" s="32"/>
      <c r="D294" s="32"/>
      <c r="E294" s="38"/>
      <c r="F294" s="38"/>
      <c r="G294" s="38"/>
      <c r="H294" s="38"/>
      <c r="I294" s="38"/>
      <c r="J294" s="32"/>
    </row>
    <row r="295" customFormat="false" ht="15" hidden="false" customHeight="false" outlineLevel="0" collapsed="false">
      <c r="B295" s="35"/>
      <c r="C295" s="35"/>
      <c r="D295" s="35"/>
      <c r="E295" s="39"/>
      <c r="F295" s="39"/>
      <c r="G295" s="39"/>
      <c r="H295" s="39"/>
      <c r="I295" s="39"/>
      <c r="J295" s="35"/>
    </row>
    <row r="296" customFormat="false" ht="15" hidden="false" customHeight="false" outlineLevel="0" collapsed="false">
      <c r="B296" s="32"/>
      <c r="C296" s="32"/>
      <c r="D296" s="32"/>
      <c r="E296" s="38"/>
      <c r="F296" s="38"/>
      <c r="G296" s="38"/>
      <c r="H296" s="38"/>
      <c r="I296" s="38"/>
      <c r="J296" s="32"/>
    </row>
    <row r="297" customFormat="false" ht="15" hidden="false" customHeight="false" outlineLevel="0" collapsed="false">
      <c r="B297" s="35"/>
      <c r="C297" s="35"/>
      <c r="D297" s="35"/>
      <c r="E297" s="39"/>
      <c r="F297" s="39"/>
      <c r="G297" s="39"/>
      <c r="H297" s="39"/>
      <c r="I297" s="39"/>
      <c r="J297" s="35"/>
    </row>
    <row r="298" customFormat="false" ht="15" hidden="false" customHeight="false" outlineLevel="0" collapsed="false">
      <c r="B298" s="32"/>
      <c r="C298" s="32"/>
      <c r="D298" s="32"/>
      <c r="E298" s="38"/>
      <c r="F298" s="38"/>
      <c r="G298" s="38"/>
      <c r="H298" s="38"/>
      <c r="I298" s="38"/>
      <c r="J298" s="32"/>
    </row>
    <row r="299" customFormat="false" ht="15" hidden="false" customHeight="false" outlineLevel="0" collapsed="false">
      <c r="B299" s="35"/>
      <c r="C299" s="35"/>
      <c r="D299" s="35"/>
      <c r="E299" s="39"/>
      <c r="F299" s="39"/>
      <c r="G299" s="39"/>
      <c r="H299" s="39"/>
      <c r="I299" s="39"/>
      <c r="J299" s="35"/>
    </row>
    <row r="300" customFormat="false" ht="15" hidden="false" customHeight="false" outlineLevel="0" collapsed="false">
      <c r="B300" s="32"/>
      <c r="C300" s="32"/>
      <c r="D300" s="32"/>
      <c r="E300" s="38"/>
      <c r="F300" s="38"/>
      <c r="G300" s="38"/>
      <c r="H300" s="38"/>
      <c r="I300" s="38"/>
      <c r="J300" s="32"/>
    </row>
    <row r="301" customFormat="false" ht="15" hidden="false" customHeight="false" outlineLevel="0" collapsed="false">
      <c r="B301" s="35"/>
      <c r="C301" s="35"/>
      <c r="D301" s="35"/>
      <c r="E301" s="39"/>
      <c r="F301" s="39"/>
      <c r="G301" s="39"/>
      <c r="H301" s="39"/>
      <c r="I301" s="39"/>
      <c r="J301" s="35"/>
    </row>
    <row r="302" customFormat="false" ht="15" hidden="false" customHeight="false" outlineLevel="0" collapsed="false">
      <c r="B302" s="32"/>
      <c r="C302" s="32"/>
      <c r="D302" s="32"/>
      <c r="E302" s="38"/>
      <c r="F302" s="38"/>
      <c r="G302" s="38"/>
      <c r="H302" s="38"/>
      <c r="I302" s="38"/>
      <c r="J302" s="32"/>
    </row>
    <row r="303" customFormat="false" ht="15" hidden="false" customHeight="false" outlineLevel="0" collapsed="false">
      <c r="B303" s="35"/>
      <c r="C303" s="35"/>
      <c r="D303" s="35"/>
      <c r="E303" s="39"/>
      <c r="F303" s="39"/>
      <c r="G303" s="39"/>
      <c r="H303" s="39"/>
      <c r="I303" s="39"/>
      <c r="J303" s="35"/>
    </row>
    <row r="304" customFormat="false" ht="15" hidden="false" customHeight="false" outlineLevel="0" collapsed="false">
      <c r="B304" s="32"/>
      <c r="C304" s="32"/>
      <c r="D304" s="32"/>
      <c r="E304" s="38"/>
      <c r="F304" s="38"/>
      <c r="G304" s="38"/>
      <c r="H304" s="38"/>
      <c r="I304" s="38"/>
      <c r="J304" s="32"/>
    </row>
    <row r="305" customFormat="false" ht="15" hidden="false" customHeight="false" outlineLevel="0" collapsed="false">
      <c r="B305" s="35"/>
      <c r="C305" s="35"/>
      <c r="D305" s="35"/>
      <c r="E305" s="39"/>
      <c r="F305" s="39"/>
      <c r="G305" s="39"/>
      <c r="H305" s="39"/>
      <c r="I305" s="39"/>
      <c r="J305" s="35"/>
    </row>
  </sheetData>
  <mergeCells count="2">
    <mergeCell ref="B2:J2"/>
    <mergeCell ref="B3:J3"/>
  </mergeCells>
  <conditionalFormatting sqref="G6:G305">
    <cfRule type="expression" priority="2" aboveAverage="0" equalAverage="0" bottom="0" percent="0" rank="0" text="" dxfId="3">
      <formula>G6="Sim"</formula>
    </cfRule>
    <cfRule type="expression" priority="3" aboveAverage="0" equalAverage="0" bottom="0" percent="0" rank="0" text="" dxfId="4">
      <formula>G6="Não"</formula>
    </cfRule>
    <cfRule type="expression" priority="4" aboveAverage="0" equalAverage="0" bottom="0" percent="0" rank="0" text="" dxfId="5">
      <formula>G6="Talvez"</formula>
    </cfRule>
  </conditionalFormatting>
  <dataValidations count="3">
    <dataValidation allowBlank="true" error="Escolha um item da lista." errorStyle="stop" errorTitle="Valor inválido" operator="between" showDropDown="false" showErrorMessage="false" showInputMessage="false" sqref="C6:C305" type="list">
      <formula1>"Noiva,Noivo,Família,Amigos,Trabalho,Outros"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G6:G305" type="list">
      <formula1>"Sim,Não,Talvez"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H6:H305" type="list">
      <formula1>"Sim,Não"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0"/>
    <col collapsed="false" customWidth="true" hidden="false" outlineLevel="0" max="3" min="3" style="1" width="16"/>
    <col collapsed="false" customWidth="true" hidden="false" outlineLevel="0" max="4" min="4" style="1" width="13"/>
    <col collapsed="false" customWidth="true" hidden="false" outlineLevel="0" max="5" min="5" style="1" width="16"/>
    <col collapsed="false" customWidth="true" hidden="false" outlineLevel="0" max="6" min="6" style="1" width="12"/>
    <col collapsed="false" customWidth="true" hidden="false" outlineLevel="0" max="7" min="7" style="1" width="22"/>
    <col collapsed="false" customWidth="true" hidden="true" outlineLevel="0" max="9" min="9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101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102</v>
      </c>
      <c r="C3" s="3"/>
      <c r="D3" s="3"/>
      <c r="E3" s="3"/>
      <c r="F3" s="3"/>
      <c r="G3" s="3"/>
    </row>
    <row r="5" customFormat="false" ht="30" hidden="false" customHeight="true" outlineLevel="0" collapsed="false">
      <c r="B5" s="20" t="s">
        <v>103</v>
      </c>
      <c r="C5" s="20" t="s">
        <v>104</v>
      </c>
      <c r="D5" s="20" t="s">
        <v>105</v>
      </c>
      <c r="E5" s="20" t="s">
        <v>106</v>
      </c>
      <c r="F5" s="20" t="s">
        <v>107</v>
      </c>
      <c r="G5" s="20" t="s">
        <v>108</v>
      </c>
    </row>
    <row r="6" customFormat="false" ht="15" hidden="false" customHeight="false" outlineLevel="0" collapsed="false">
      <c r="B6" s="32" t="s">
        <v>109</v>
      </c>
      <c r="C6" s="38" t="s">
        <v>110</v>
      </c>
      <c r="D6" s="40" t="n">
        <f aca="false">IF(C6="","",IF(C6="12 meses",EDATE(Painel!$C$6,-12),IF(C6="10 meses",EDATE(Painel!$C$6,-10),IF(C6="8 meses",EDATE(Painel!$C$6,-8),IF(C6="6 meses",EDATE(Painel!$C$6,-6),IF(C6="4 meses",EDATE(Painel!$C$6,-4),IF(C6="3 meses",EDATE(Painel!$C$6,-3),IF(C6="2 meses",EDATE(Painel!$C$6,-2),IF(C6="1 mês",EDATE(Painel!$C$6,-1),IF(C6="2 semanas",Painel!$C$6-14,IF(C6="1 semana",Painel!$C$6-7,IF(C6="1 dia",Painel!$C$6-1,""))))))))))))</f>
        <v>46157</v>
      </c>
      <c r="E6" s="32"/>
      <c r="F6" s="38" t="s">
        <v>111</v>
      </c>
      <c r="G6" s="41" t="str">
        <f aca="true">IF(OR(B6="",F6="Feita",D6=""),"",IF(D6&lt;TODAY(),"Atrasada",IF(D6-TODAY()&lt;=30,"Este mês","")))</f>
        <v/>
      </c>
      <c r="I6" s="1" t="str">
        <f aca="false">IF(OR(B6="",D6="",F6="Feita"),"",D6+ROW()/100000)</f>
        <v/>
      </c>
    </row>
    <row r="7" customFormat="false" ht="15" hidden="false" customHeight="false" outlineLevel="0" collapsed="false">
      <c r="B7" s="35" t="s">
        <v>112</v>
      </c>
      <c r="C7" s="39" t="s">
        <v>110</v>
      </c>
      <c r="D7" s="40" t="n">
        <f aca="false">IF(C7="","",IF(C7="12 meses",EDATE(Painel!$C$6,-12),IF(C7="10 meses",EDATE(Painel!$C$6,-10),IF(C7="8 meses",EDATE(Painel!$C$6,-8),IF(C7="6 meses",EDATE(Painel!$C$6,-6),IF(C7="4 meses",EDATE(Painel!$C$6,-4),IF(C7="3 meses",EDATE(Painel!$C$6,-3),IF(C7="2 meses",EDATE(Painel!$C$6,-2),IF(C7="1 mês",EDATE(Painel!$C$6,-1),IF(C7="2 semanas",Painel!$C$6-14,IF(C7="1 semana",Painel!$C$6-7,IF(C7="1 dia",Painel!$C$6-1,""))))))))))))</f>
        <v>46157</v>
      </c>
      <c r="E7" s="35"/>
      <c r="F7" s="39" t="s">
        <v>111</v>
      </c>
      <c r="G7" s="41" t="str">
        <f aca="true">IF(OR(B7="",F7="Feita",D7=""),"",IF(D7&lt;TODAY(),"Atrasada",IF(D7-TODAY()&lt;=30,"Este mês","")))</f>
        <v/>
      </c>
      <c r="I7" s="1" t="str">
        <f aca="false">IF(OR(B7="",D7="",F7="Feita"),"",D7+ROW()/100000)</f>
        <v/>
      </c>
    </row>
    <row r="8" customFormat="false" ht="15" hidden="false" customHeight="false" outlineLevel="0" collapsed="false">
      <c r="B8" s="32" t="s">
        <v>113</v>
      </c>
      <c r="C8" s="38" t="s">
        <v>114</v>
      </c>
      <c r="D8" s="40" t="n">
        <f aca="false">IF(C8="","",IF(C8="12 meses",EDATE(Painel!$C$6,-12),IF(C8="10 meses",EDATE(Painel!$C$6,-10),IF(C8="8 meses",EDATE(Painel!$C$6,-8),IF(C8="6 meses",EDATE(Painel!$C$6,-6),IF(C8="4 meses",EDATE(Painel!$C$6,-4),IF(C8="3 meses",EDATE(Painel!$C$6,-3),IF(C8="2 meses",EDATE(Painel!$C$6,-2),IF(C8="1 mês",EDATE(Painel!$C$6,-1),IF(C8="2 semanas",Painel!$C$6-14,IF(C8="1 semana",Painel!$C$6-7,IF(C8="1 dia",Painel!$C$6-1,""))))))))))))</f>
        <v>46218</v>
      </c>
      <c r="E8" s="32"/>
      <c r="F8" s="38" t="s">
        <v>111</v>
      </c>
      <c r="G8" s="41" t="str">
        <f aca="true">IF(OR(B8="",F8="Feita",D8=""),"",IF(D8&lt;TODAY(),"Atrasada",IF(D8-TODAY()&lt;=30,"Este mês","")))</f>
        <v/>
      </c>
      <c r="I8" s="1" t="str">
        <f aca="false">IF(OR(B8="",D8="",F8="Feita"),"",D8+ROW()/100000)</f>
        <v/>
      </c>
    </row>
    <row r="9" customFormat="false" ht="15" hidden="false" customHeight="false" outlineLevel="0" collapsed="false">
      <c r="B9" s="35" t="s">
        <v>115</v>
      </c>
      <c r="C9" s="39" t="s">
        <v>114</v>
      </c>
      <c r="D9" s="40" t="n">
        <f aca="false">IF(C9="","",IF(C9="12 meses",EDATE(Painel!$C$6,-12),IF(C9="10 meses",EDATE(Painel!$C$6,-10),IF(C9="8 meses",EDATE(Painel!$C$6,-8),IF(C9="6 meses",EDATE(Painel!$C$6,-6),IF(C9="4 meses",EDATE(Painel!$C$6,-4),IF(C9="3 meses",EDATE(Painel!$C$6,-3),IF(C9="2 meses",EDATE(Painel!$C$6,-2),IF(C9="1 mês",EDATE(Painel!$C$6,-1),IF(C9="2 semanas",Painel!$C$6-14,IF(C9="1 semana",Painel!$C$6-7,IF(C9="1 dia",Painel!$C$6-1,""))))))))))))</f>
        <v>46218</v>
      </c>
      <c r="E9" s="35"/>
      <c r="F9" s="39" t="s">
        <v>111</v>
      </c>
      <c r="G9" s="41" t="str">
        <f aca="true">IF(OR(B9="",F9="Feita",D9=""),"",IF(D9&lt;TODAY(),"Atrasada",IF(D9-TODAY()&lt;=30,"Este mês","")))</f>
        <v/>
      </c>
      <c r="I9" s="1" t="str">
        <f aca="false">IF(OR(B9="",D9="",F9="Feita"),"",D9+ROW()/100000)</f>
        <v/>
      </c>
    </row>
    <row r="10" customFormat="false" ht="15" hidden="false" customHeight="false" outlineLevel="0" collapsed="false">
      <c r="B10" s="32" t="s">
        <v>116</v>
      </c>
      <c r="C10" s="38" t="s">
        <v>117</v>
      </c>
      <c r="D10" s="40" t="n">
        <f aca="false">IF(C10="","",IF(C10="12 meses",EDATE(Painel!$C$6,-12),IF(C10="10 meses",EDATE(Painel!$C$6,-10),IF(C10="8 meses",EDATE(Painel!$C$6,-8),IF(C10="6 meses",EDATE(Painel!$C$6,-6),IF(C10="4 meses",EDATE(Painel!$C$6,-4),IF(C10="3 meses",EDATE(Painel!$C$6,-3),IF(C10="2 meses",EDATE(Painel!$C$6,-2),IF(C10="1 mês",EDATE(Painel!$C$6,-1),IF(C10="2 semanas",Painel!$C$6-14,IF(C10="1 semana",Painel!$C$6-7,IF(C10="1 dia",Painel!$C$6-1,""))))))))))))</f>
        <v>46280</v>
      </c>
      <c r="E10" s="32"/>
      <c r="F10" s="38" t="s">
        <v>111</v>
      </c>
      <c r="G10" s="41" t="str">
        <f aca="true">IF(OR(B10="",F10="Feita",D10=""),"",IF(D10&lt;TODAY(),"Atrasada",IF(D10-TODAY()&lt;=30,"Este mês","")))</f>
        <v/>
      </c>
      <c r="I10" s="1" t="str">
        <f aca="false">IF(OR(B10="",D10="",F10="Feita"),"",D10+ROW()/100000)</f>
        <v/>
      </c>
    </row>
    <row r="11" customFormat="false" ht="15" hidden="false" customHeight="false" outlineLevel="0" collapsed="false">
      <c r="B11" s="35" t="s">
        <v>118</v>
      </c>
      <c r="C11" s="39" t="s">
        <v>119</v>
      </c>
      <c r="D11" s="40" t="n">
        <f aca="false">IF(C11="","",IF(C11="12 meses",EDATE(Painel!$C$6,-12),IF(C11="10 meses",EDATE(Painel!$C$6,-10),IF(C11="8 meses",EDATE(Painel!$C$6,-8),IF(C11="6 meses",EDATE(Painel!$C$6,-6),IF(C11="4 meses",EDATE(Painel!$C$6,-4),IF(C11="3 meses",EDATE(Painel!$C$6,-3),IF(C11="2 meses",EDATE(Painel!$C$6,-2),IF(C11="1 mês",EDATE(Painel!$C$6,-1),IF(C11="2 semanas",Painel!$C$6-14,IF(C11="1 semana",Painel!$C$6-7,IF(C11="1 dia",Painel!$C$6-1,""))))))))))))</f>
        <v>46341</v>
      </c>
      <c r="E11" s="35"/>
      <c r="F11" s="39" t="s">
        <v>120</v>
      </c>
      <c r="G11" s="41" t="str">
        <f aca="true">IF(OR(B11="",F11="Feita",D11=""),"",IF(D11&lt;TODAY(),"Atrasada",IF(D11-TODAY()&lt;=30,"Este mês","")))</f>
        <v>Este mês</v>
      </c>
      <c r="I11" s="42" t="n">
        <f aca="false">IF(OR(B11="",D11="",F11="Feita"),"",D11+ROW()/100000)</f>
        <v>46341.00011</v>
      </c>
    </row>
    <row r="12" customFormat="false" ht="15" hidden="false" customHeight="false" outlineLevel="0" collapsed="false">
      <c r="B12" s="32" t="s">
        <v>121</v>
      </c>
      <c r="C12" s="38" t="s">
        <v>119</v>
      </c>
      <c r="D12" s="40" t="n">
        <f aca="false">IF(C12="","",IF(C12="12 meses",EDATE(Painel!$C$6,-12),IF(C12="10 meses",EDATE(Painel!$C$6,-10),IF(C12="8 meses",EDATE(Painel!$C$6,-8),IF(C12="6 meses",EDATE(Painel!$C$6,-6),IF(C12="4 meses",EDATE(Painel!$C$6,-4),IF(C12="3 meses",EDATE(Painel!$C$6,-3),IF(C12="2 meses",EDATE(Painel!$C$6,-2),IF(C12="1 mês",EDATE(Painel!$C$6,-1),IF(C12="2 semanas",Painel!$C$6-14,IF(C12="1 semana",Painel!$C$6-7,IF(C12="1 dia",Painel!$C$6-1,""))))))))))))</f>
        <v>46341</v>
      </c>
      <c r="E12" s="32"/>
      <c r="F12" s="38" t="s">
        <v>111</v>
      </c>
      <c r="G12" s="41" t="str">
        <f aca="true">IF(OR(B12="",F12="Feita",D12=""),"",IF(D12&lt;TODAY(),"Atrasada",IF(D12-TODAY()&lt;=30,"Este mês","")))</f>
        <v/>
      </c>
      <c r="I12" s="1" t="str">
        <f aca="false">IF(OR(B12="",D12="",F12="Feita"),"",D12+ROW()/100000)</f>
        <v/>
      </c>
    </row>
    <row r="13" customFormat="false" ht="15" hidden="false" customHeight="false" outlineLevel="0" collapsed="false">
      <c r="B13" s="35" t="s">
        <v>122</v>
      </c>
      <c r="C13" s="39" t="s">
        <v>119</v>
      </c>
      <c r="D13" s="40" t="n">
        <f aca="false">IF(C13="","",IF(C13="12 meses",EDATE(Painel!$C$6,-12),IF(C13="10 meses",EDATE(Painel!$C$6,-10),IF(C13="8 meses",EDATE(Painel!$C$6,-8),IF(C13="6 meses",EDATE(Painel!$C$6,-6),IF(C13="4 meses",EDATE(Painel!$C$6,-4),IF(C13="3 meses",EDATE(Painel!$C$6,-3),IF(C13="2 meses",EDATE(Painel!$C$6,-2),IF(C13="1 mês",EDATE(Painel!$C$6,-1),IF(C13="2 semanas",Painel!$C$6-14,IF(C13="1 semana",Painel!$C$6-7,IF(C13="1 dia",Painel!$C$6-1,""))))))))))))</f>
        <v>46341</v>
      </c>
      <c r="E13" s="35"/>
      <c r="F13" s="39" t="s">
        <v>123</v>
      </c>
      <c r="G13" s="41" t="str">
        <f aca="true">IF(OR(B13="",F13="Feita",D13=""),"",IF(D13&lt;TODAY(),"Atrasada",IF(D13-TODAY()&lt;=30,"Este mês","")))</f>
        <v>Este mês</v>
      </c>
      <c r="I13" s="42" t="n">
        <f aca="false">IF(OR(B13="",D13="",F13="Feita"),"",D13+ROW()/100000)</f>
        <v>46341.00013</v>
      </c>
    </row>
    <row r="14" customFormat="false" ht="15" hidden="false" customHeight="false" outlineLevel="0" collapsed="false">
      <c r="B14" s="32" t="s">
        <v>124</v>
      </c>
      <c r="C14" s="38" t="s">
        <v>125</v>
      </c>
      <c r="D14" s="40" t="n">
        <f aca="false">IF(C14="","",IF(C14="12 meses",EDATE(Painel!$C$6,-12),IF(C14="10 meses",EDATE(Painel!$C$6,-10),IF(C14="8 meses",EDATE(Painel!$C$6,-8),IF(C14="6 meses",EDATE(Painel!$C$6,-6),IF(C14="4 meses",EDATE(Painel!$C$6,-4),IF(C14="3 meses",EDATE(Painel!$C$6,-3),IF(C14="2 meses",EDATE(Painel!$C$6,-2),IF(C14="1 mês",EDATE(Painel!$C$6,-1),IF(C14="2 semanas",Painel!$C$6-14,IF(C14="1 semana",Painel!$C$6-7,IF(C14="1 dia",Painel!$C$6-1,""))))))))))))</f>
        <v>46402</v>
      </c>
      <c r="E14" s="32"/>
      <c r="F14" s="38" t="s">
        <v>123</v>
      </c>
      <c r="G14" s="41" t="str">
        <f aca="true">IF(OR(B14="",F14="Feita",D14=""),"",IF(D14&lt;TODAY(),"Atrasada",IF(D14-TODAY()&lt;=30,"Este mês","")))</f>
        <v/>
      </c>
      <c r="I14" s="42" t="n">
        <f aca="false">IF(OR(B14="",D14="",F14="Feita"),"",D14+ROW()/100000)</f>
        <v>46402.00014</v>
      </c>
    </row>
    <row r="15" customFormat="false" ht="15" hidden="false" customHeight="false" outlineLevel="0" collapsed="false">
      <c r="B15" s="35" t="s">
        <v>126</v>
      </c>
      <c r="C15" s="39" t="s">
        <v>127</v>
      </c>
      <c r="D15" s="40" t="n">
        <f aca="false">IF(C15="","",IF(C15="12 meses",EDATE(Painel!$C$6,-12),IF(C15="10 meses",EDATE(Painel!$C$6,-10),IF(C15="8 meses",EDATE(Painel!$C$6,-8),IF(C15="6 meses",EDATE(Painel!$C$6,-6),IF(C15="4 meses",EDATE(Painel!$C$6,-4),IF(C15="3 meses",EDATE(Painel!$C$6,-3),IF(C15="2 meses",EDATE(Painel!$C$6,-2),IF(C15="1 mês",EDATE(Painel!$C$6,-1),IF(C15="2 semanas",Painel!$C$6-14,IF(C15="1 semana",Painel!$C$6-7,IF(C15="1 dia",Painel!$C$6-1,""))))))))))))</f>
        <v>46433</v>
      </c>
      <c r="E15" s="35"/>
      <c r="F15" s="39" t="s">
        <v>123</v>
      </c>
      <c r="G15" s="41" t="str">
        <f aca="true">IF(OR(B15="",F15="Feita",D15=""),"",IF(D15&lt;TODAY(),"Atrasada",IF(D15-TODAY()&lt;=30,"Este mês","")))</f>
        <v/>
      </c>
      <c r="I15" s="42" t="n">
        <f aca="false">IF(OR(B15="",D15="",F15="Feita"),"",D15+ROW()/100000)</f>
        <v>46433.00015</v>
      </c>
    </row>
    <row r="16" customFormat="false" ht="15" hidden="false" customHeight="false" outlineLevel="0" collapsed="false">
      <c r="B16" s="32" t="s">
        <v>128</v>
      </c>
      <c r="C16" s="38" t="s">
        <v>129</v>
      </c>
      <c r="D16" s="40" t="n">
        <f aca="false">IF(C16="","",IF(C16="12 meses",EDATE(Painel!$C$6,-12),IF(C16="10 meses",EDATE(Painel!$C$6,-10),IF(C16="8 meses",EDATE(Painel!$C$6,-8),IF(C16="6 meses",EDATE(Painel!$C$6,-6),IF(C16="4 meses",EDATE(Painel!$C$6,-4),IF(C16="3 meses",EDATE(Painel!$C$6,-3),IF(C16="2 meses",EDATE(Painel!$C$6,-2),IF(C16="1 mês",EDATE(Painel!$C$6,-1),IF(C16="2 semanas",Painel!$C$6-14,IF(C16="1 semana",Painel!$C$6-7,IF(C16="1 dia",Painel!$C$6-1,""))))))))))))</f>
        <v>46461</v>
      </c>
      <c r="E16" s="32"/>
      <c r="F16" s="38" t="s">
        <v>123</v>
      </c>
      <c r="G16" s="41" t="str">
        <f aca="true">IF(OR(B16="",F16="Feita",D16=""),"",IF(D16&lt;TODAY(),"Atrasada",IF(D16-TODAY()&lt;=30,"Este mês","")))</f>
        <v/>
      </c>
      <c r="I16" s="42" t="n">
        <f aca="false">IF(OR(B16="",D16="",F16="Feita"),"",D16+ROW()/100000)</f>
        <v>46461.00016</v>
      </c>
    </row>
    <row r="17" customFormat="false" ht="15" hidden="false" customHeight="false" outlineLevel="0" collapsed="false">
      <c r="B17" s="35" t="s">
        <v>130</v>
      </c>
      <c r="C17" s="39" t="s">
        <v>131</v>
      </c>
      <c r="D17" s="40" t="n">
        <f aca="false">IF(C17="","",IF(C17="12 meses",EDATE(Painel!$C$6,-12),IF(C17="10 meses",EDATE(Painel!$C$6,-10),IF(C17="8 meses",EDATE(Painel!$C$6,-8),IF(C17="6 meses",EDATE(Painel!$C$6,-6),IF(C17="4 meses",EDATE(Painel!$C$6,-4),IF(C17="3 meses",EDATE(Painel!$C$6,-3),IF(C17="2 meses",EDATE(Painel!$C$6,-2),IF(C17="1 mês",EDATE(Painel!$C$6,-1),IF(C17="2 semanas",Painel!$C$6-14,IF(C17="1 semana",Painel!$C$6-7,IF(C17="1 dia",Painel!$C$6-1,""))))))))))))</f>
        <v>46492</v>
      </c>
      <c r="E17" s="35"/>
      <c r="F17" s="39" t="s">
        <v>123</v>
      </c>
      <c r="G17" s="41" t="str">
        <f aca="true">IF(OR(B17="",F17="Feita",D17=""),"",IF(D17&lt;TODAY(),"Atrasada",IF(D17-TODAY()&lt;=30,"Este mês","")))</f>
        <v/>
      </c>
      <c r="I17" s="42" t="n">
        <f aca="false">IF(OR(B17="",D17="",F17="Feita"),"",D17+ROW()/100000)</f>
        <v>46492.00017</v>
      </c>
    </row>
    <row r="18" customFormat="false" ht="15" hidden="false" customHeight="false" outlineLevel="0" collapsed="false">
      <c r="B18" s="32" t="s">
        <v>132</v>
      </c>
      <c r="C18" s="38" t="s">
        <v>133</v>
      </c>
      <c r="D18" s="40" t="n">
        <f aca="false">IF(C18="","",IF(C18="12 meses",EDATE(Painel!$C$6,-12),IF(C18="10 meses",EDATE(Painel!$C$6,-10),IF(C18="8 meses",EDATE(Painel!$C$6,-8),IF(C18="6 meses",EDATE(Painel!$C$6,-6),IF(C18="4 meses",EDATE(Painel!$C$6,-4),IF(C18="3 meses",EDATE(Painel!$C$6,-3),IF(C18="2 meses",EDATE(Painel!$C$6,-2),IF(C18="1 mês",EDATE(Painel!$C$6,-1),IF(C18="2 semanas",Painel!$C$6-14,IF(C18="1 semana",Painel!$C$6-7,IF(C18="1 dia",Painel!$C$6-1,""))))))))))))</f>
        <v>46508</v>
      </c>
      <c r="E18" s="32"/>
      <c r="F18" s="38" t="s">
        <v>123</v>
      </c>
      <c r="G18" s="41" t="str">
        <f aca="true">IF(OR(B18="",F18="Feita",D18=""),"",IF(D18&lt;TODAY(),"Atrasada",IF(D18-TODAY()&lt;=30,"Este mês","")))</f>
        <v/>
      </c>
      <c r="I18" s="42" t="n">
        <f aca="false">IF(OR(B18="",D18="",F18="Feita"),"",D18+ROW()/100000)</f>
        <v>46508.00018</v>
      </c>
    </row>
    <row r="19" customFormat="false" ht="15" hidden="false" customHeight="false" outlineLevel="0" collapsed="false">
      <c r="B19" s="35" t="s">
        <v>134</v>
      </c>
      <c r="C19" s="39" t="s">
        <v>135</v>
      </c>
      <c r="D19" s="40" t="n">
        <f aca="false">IF(C19="","",IF(C19="12 meses",EDATE(Painel!$C$6,-12),IF(C19="10 meses",EDATE(Painel!$C$6,-10),IF(C19="8 meses",EDATE(Painel!$C$6,-8),IF(C19="6 meses",EDATE(Painel!$C$6,-6),IF(C19="4 meses",EDATE(Painel!$C$6,-4),IF(C19="3 meses",EDATE(Painel!$C$6,-3),IF(C19="2 meses",EDATE(Painel!$C$6,-2),IF(C19="1 mês",EDATE(Painel!$C$6,-1),IF(C19="2 semanas",Painel!$C$6-14,IF(C19="1 semana",Painel!$C$6-7,IF(C19="1 dia",Painel!$C$6-1,""))))))))))))</f>
        <v>46515</v>
      </c>
      <c r="E19" s="35"/>
      <c r="F19" s="39" t="s">
        <v>123</v>
      </c>
      <c r="G19" s="41" t="str">
        <f aca="true">IF(OR(B19="",F19="Feita",D19=""),"",IF(D19&lt;TODAY(),"Atrasada",IF(D19-TODAY()&lt;=30,"Este mês","")))</f>
        <v/>
      </c>
      <c r="I19" s="42" t="n">
        <f aca="false">IF(OR(B19="",D19="",F19="Feita"),"",D19+ROW()/100000)</f>
        <v>46515.00019</v>
      </c>
    </row>
    <row r="20" customFormat="false" ht="15" hidden="false" customHeight="false" outlineLevel="0" collapsed="false">
      <c r="B20" s="32" t="s">
        <v>136</v>
      </c>
      <c r="C20" s="38" t="s">
        <v>135</v>
      </c>
      <c r="D20" s="40" t="n">
        <f aca="false">IF(C20="","",IF(C20="12 meses",EDATE(Painel!$C$6,-12),IF(C20="10 meses",EDATE(Painel!$C$6,-10),IF(C20="8 meses",EDATE(Painel!$C$6,-8),IF(C20="6 meses",EDATE(Painel!$C$6,-6),IF(C20="4 meses",EDATE(Painel!$C$6,-4),IF(C20="3 meses",EDATE(Painel!$C$6,-3),IF(C20="2 meses",EDATE(Painel!$C$6,-2),IF(C20="1 mês",EDATE(Painel!$C$6,-1),IF(C20="2 semanas",Painel!$C$6-14,IF(C20="1 semana",Painel!$C$6-7,IF(C20="1 dia",Painel!$C$6-1,""))))))))))))</f>
        <v>46515</v>
      </c>
      <c r="E20" s="32"/>
      <c r="F20" s="38" t="s">
        <v>123</v>
      </c>
      <c r="G20" s="41" t="str">
        <f aca="true">IF(OR(B20="",F20="Feita",D20=""),"",IF(D20&lt;TODAY(),"Atrasada",IF(D20-TODAY()&lt;=30,"Este mês","")))</f>
        <v/>
      </c>
      <c r="I20" s="42" t="n">
        <f aca="false">IF(OR(B20="",D20="",F20="Feita"),"",D20+ROW()/100000)</f>
        <v>46515.0002</v>
      </c>
    </row>
    <row r="21" customFormat="false" ht="15" hidden="false" customHeight="false" outlineLevel="0" collapsed="false">
      <c r="B21" s="35" t="s">
        <v>137</v>
      </c>
      <c r="C21" s="39" t="s">
        <v>138</v>
      </c>
      <c r="D21" s="40" t="n">
        <f aca="false">IF(C21="","",IF(C21="12 meses",EDATE(Painel!$C$6,-12),IF(C21="10 meses",EDATE(Painel!$C$6,-10),IF(C21="8 meses",EDATE(Painel!$C$6,-8),IF(C21="6 meses",EDATE(Painel!$C$6,-6),IF(C21="4 meses",EDATE(Painel!$C$6,-4),IF(C21="3 meses",EDATE(Painel!$C$6,-3),IF(C21="2 meses",EDATE(Painel!$C$6,-2),IF(C21="1 mês",EDATE(Painel!$C$6,-1),IF(C21="2 semanas",Painel!$C$6-14,IF(C21="1 semana",Painel!$C$6-7,IF(C21="1 dia",Painel!$C$6-1,""))))))))))))</f>
        <v>46521</v>
      </c>
      <c r="E21" s="35"/>
      <c r="F21" s="39" t="s">
        <v>123</v>
      </c>
      <c r="G21" s="41" t="str">
        <f aca="true">IF(OR(B21="",F21="Feita",D21=""),"",IF(D21&lt;TODAY(),"Atrasada",IF(D21-TODAY()&lt;=30,"Este mês","")))</f>
        <v/>
      </c>
      <c r="I21" s="42" t="n">
        <f aca="false">IF(OR(B21="",D21="",F21="Feita"),"",D21+ROW()/100000)</f>
        <v>46521.00021</v>
      </c>
    </row>
    <row r="22" customFormat="false" ht="15" hidden="false" customHeight="false" outlineLevel="0" collapsed="false">
      <c r="B22" s="32"/>
      <c r="C22" s="38"/>
      <c r="D22" s="40" t="str">
        <f aca="false">IF(C22="","",IF(C22="12 meses",EDATE(Painel!$C$6,-12),IF(C22="10 meses",EDATE(Painel!$C$6,-10),IF(C22="8 meses",EDATE(Painel!$C$6,-8),IF(C22="6 meses",EDATE(Painel!$C$6,-6),IF(C22="4 meses",EDATE(Painel!$C$6,-4),IF(C22="3 meses",EDATE(Painel!$C$6,-3),IF(C22="2 meses",EDATE(Painel!$C$6,-2),IF(C22="1 mês",EDATE(Painel!$C$6,-1),IF(C22="2 semanas",Painel!$C$6-14,IF(C22="1 semana",Painel!$C$6-7,IF(C22="1 dia",Painel!$C$6-1,""))))))))))))</f>
        <v/>
      </c>
      <c r="E22" s="32"/>
      <c r="F22" s="38"/>
      <c r="G22" s="41" t="str">
        <f aca="true">IF(OR(B22="",F22="Feita",D22=""),"",IF(D22&lt;TODAY(),"Atrasada",IF(D22-TODAY()&lt;=30,"Este mês","")))</f>
        <v/>
      </c>
      <c r="I22" s="1" t="str">
        <f aca="false">IF(OR(B22="",D22="",F22="Feita"),"",D22+ROW()/100000)</f>
        <v/>
      </c>
    </row>
    <row r="23" customFormat="false" ht="15" hidden="false" customHeight="false" outlineLevel="0" collapsed="false">
      <c r="B23" s="35"/>
      <c r="C23" s="39"/>
      <c r="D23" s="40" t="str">
        <f aca="false">IF(C23="","",IF(C23="12 meses",EDATE(Painel!$C$6,-12),IF(C23="10 meses",EDATE(Painel!$C$6,-10),IF(C23="8 meses",EDATE(Painel!$C$6,-8),IF(C23="6 meses",EDATE(Painel!$C$6,-6),IF(C23="4 meses",EDATE(Painel!$C$6,-4),IF(C23="3 meses",EDATE(Painel!$C$6,-3),IF(C23="2 meses",EDATE(Painel!$C$6,-2),IF(C23="1 mês",EDATE(Painel!$C$6,-1),IF(C23="2 semanas",Painel!$C$6-14,IF(C23="1 semana",Painel!$C$6-7,IF(C23="1 dia",Painel!$C$6-1,""))))))))))))</f>
        <v/>
      </c>
      <c r="E23" s="35"/>
      <c r="F23" s="39"/>
      <c r="G23" s="41" t="str">
        <f aca="true">IF(OR(B23="",F23="Feita",D23=""),"",IF(D23&lt;TODAY(),"Atrasada",IF(D23-TODAY()&lt;=30,"Este mês","")))</f>
        <v/>
      </c>
      <c r="I23" s="1" t="str">
        <f aca="false">IF(OR(B23="",D23="",F23="Feita"),"",D23+ROW()/100000)</f>
        <v/>
      </c>
    </row>
    <row r="24" customFormat="false" ht="15" hidden="false" customHeight="false" outlineLevel="0" collapsed="false">
      <c r="B24" s="32"/>
      <c r="C24" s="38"/>
      <c r="D24" s="40" t="str">
        <f aca="false">IF(C24="","",IF(C24="12 meses",EDATE(Painel!$C$6,-12),IF(C24="10 meses",EDATE(Painel!$C$6,-10),IF(C24="8 meses",EDATE(Painel!$C$6,-8),IF(C24="6 meses",EDATE(Painel!$C$6,-6),IF(C24="4 meses",EDATE(Painel!$C$6,-4),IF(C24="3 meses",EDATE(Painel!$C$6,-3),IF(C24="2 meses",EDATE(Painel!$C$6,-2),IF(C24="1 mês",EDATE(Painel!$C$6,-1),IF(C24="2 semanas",Painel!$C$6-14,IF(C24="1 semana",Painel!$C$6-7,IF(C24="1 dia",Painel!$C$6-1,""))))))))))))</f>
        <v/>
      </c>
      <c r="E24" s="32"/>
      <c r="F24" s="38"/>
      <c r="G24" s="41" t="str">
        <f aca="true">IF(OR(B24="",F24="Feita",D24=""),"",IF(D24&lt;TODAY(),"Atrasada",IF(D24-TODAY()&lt;=30,"Este mês","")))</f>
        <v/>
      </c>
      <c r="I24" s="1" t="str">
        <f aca="false">IF(OR(B24="",D24="",F24="Feita"),"",D24+ROW()/100000)</f>
        <v/>
      </c>
    </row>
    <row r="25" customFormat="false" ht="15" hidden="false" customHeight="false" outlineLevel="0" collapsed="false">
      <c r="B25" s="35"/>
      <c r="C25" s="39"/>
      <c r="D25" s="40" t="str">
        <f aca="false">IF(C25="","",IF(C25="12 meses",EDATE(Painel!$C$6,-12),IF(C25="10 meses",EDATE(Painel!$C$6,-10),IF(C25="8 meses",EDATE(Painel!$C$6,-8),IF(C25="6 meses",EDATE(Painel!$C$6,-6),IF(C25="4 meses",EDATE(Painel!$C$6,-4),IF(C25="3 meses",EDATE(Painel!$C$6,-3),IF(C25="2 meses",EDATE(Painel!$C$6,-2),IF(C25="1 mês",EDATE(Painel!$C$6,-1),IF(C25="2 semanas",Painel!$C$6-14,IF(C25="1 semana",Painel!$C$6-7,IF(C25="1 dia",Painel!$C$6-1,""))))))))))))</f>
        <v/>
      </c>
      <c r="E25" s="35"/>
      <c r="F25" s="39"/>
      <c r="G25" s="41" t="str">
        <f aca="true">IF(OR(B25="",F25="Feita",D25=""),"",IF(D25&lt;TODAY(),"Atrasada",IF(D25-TODAY()&lt;=30,"Este mês","")))</f>
        <v/>
      </c>
      <c r="I25" s="1" t="str">
        <f aca="false">IF(OR(B25="",D25="",F25="Feita"),"",D25+ROW()/100000)</f>
        <v/>
      </c>
    </row>
    <row r="26" customFormat="false" ht="15" hidden="false" customHeight="false" outlineLevel="0" collapsed="false">
      <c r="B26" s="32"/>
      <c r="C26" s="38"/>
      <c r="D26" s="40" t="str">
        <f aca="false">IF(C26="","",IF(C26="12 meses",EDATE(Painel!$C$6,-12),IF(C26="10 meses",EDATE(Painel!$C$6,-10),IF(C26="8 meses",EDATE(Painel!$C$6,-8),IF(C26="6 meses",EDATE(Painel!$C$6,-6),IF(C26="4 meses",EDATE(Painel!$C$6,-4),IF(C26="3 meses",EDATE(Painel!$C$6,-3),IF(C26="2 meses",EDATE(Painel!$C$6,-2),IF(C26="1 mês",EDATE(Painel!$C$6,-1),IF(C26="2 semanas",Painel!$C$6-14,IF(C26="1 semana",Painel!$C$6-7,IF(C26="1 dia",Painel!$C$6-1,""))))))))))))</f>
        <v/>
      </c>
      <c r="E26" s="32"/>
      <c r="F26" s="38"/>
      <c r="G26" s="41" t="str">
        <f aca="true">IF(OR(B26="",F26="Feita",D26=""),"",IF(D26&lt;TODAY(),"Atrasada",IF(D26-TODAY()&lt;=30,"Este mês","")))</f>
        <v/>
      </c>
      <c r="I26" s="1" t="str">
        <f aca="false">IF(OR(B26="",D26="",F26="Feita"),"",D26+ROW()/100000)</f>
        <v/>
      </c>
    </row>
    <row r="27" customFormat="false" ht="15" hidden="false" customHeight="false" outlineLevel="0" collapsed="false">
      <c r="B27" s="35"/>
      <c r="C27" s="39"/>
      <c r="D27" s="40" t="str">
        <f aca="false">IF(C27="","",IF(C27="12 meses",EDATE(Painel!$C$6,-12),IF(C27="10 meses",EDATE(Painel!$C$6,-10),IF(C27="8 meses",EDATE(Painel!$C$6,-8),IF(C27="6 meses",EDATE(Painel!$C$6,-6),IF(C27="4 meses",EDATE(Painel!$C$6,-4),IF(C27="3 meses",EDATE(Painel!$C$6,-3),IF(C27="2 meses",EDATE(Painel!$C$6,-2),IF(C27="1 mês",EDATE(Painel!$C$6,-1),IF(C27="2 semanas",Painel!$C$6-14,IF(C27="1 semana",Painel!$C$6-7,IF(C27="1 dia",Painel!$C$6-1,""))))))))))))</f>
        <v/>
      </c>
      <c r="E27" s="35"/>
      <c r="F27" s="39"/>
      <c r="G27" s="41" t="str">
        <f aca="true">IF(OR(B27="",F27="Feita",D27=""),"",IF(D27&lt;TODAY(),"Atrasada",IF(D27-TODAY()&lt;=30,"Este mês","")))</f>
        <v/>
      </c>
      <c r="I27" s="1" t="str">
        <f aca="false">IF(OR(B27="",D27="",F27="Feita"),"",D27+ROW()/100000)</f>
        <v/>
      </c>
    </row>
    <row r="28" customFormat="false" ht="15" hidden="false" customHeight="false" outlineLevel="0" collapsed="false">
      <c r="B28" s="32"/>
      <c r="C28" s="38"/>
      <c r="D28" s="40" t="str">
        <f aca="false">IF(C28="","",IF(C28="12 meses",EDATE(Painel!$C$6,-12),IF(C28="10 meses",EDATE(Painel!$C$6,-10),IF(C28="8 meses",EDATE(Painel!$C$6,-8),IF(C28="6 meses",EDATE(Painel!$C$6,-6),IF(C28="4 meses",EDATE(Painel!$C$6,-4),IF(C28="3 meses",EDATE(Painel!$C$6,-3),IF(C28="2 meses",EDATE(Painel!$C$6,-2),IF(C28="1 mês",EDATE(Painel!$C$6,-1),IF(C28="2 semanas",Painel!$C$6-14,IF(C28="1 semana",Painel!$C$6-7,IF(C28="1 dia",Painel!$C$6-1,""))))))))))))</f>
        <v/>
      </c>
      <c r="E28" s="32"/>
      <c r="F28" s="38"/>
      <c r="G28" s="41" t="str">
        <f aca="true">IF(OR(B28="",F28="Feita",D28=""),"",IF(D28&lt;TODAY(),"Atrasada",IF(D28-TODAY()&lt;=30,"Este mês","")))</f>
        <v/>
      </c>
      <c r="I28" s="1" t="str">
        <f aca="false">IF(OR(B28="",D28="",F28="Feita"),"",D28+ROW()/100000)</f>
        <v/>
      </c>
    </row>
    <row r="29" customFormat="false" ht="15" hidden="false" customHeight="false" outlineLevel="0" collapsed="false">
      <c r="B29" s="35"/>
      <c r="C29" s="39"/>
      <c r="D29" s="40" t="str">
        <f aca="false">IF(C29="","",IF(C29="12 meses",EDATE(Painel!$C$6,-12),IF(C29="10 meses",EDATE(Painel!$C$6,-10),IF(C29="8 meses",EDATE(Painel!$C$6,-8),IF(C29="6 meses",EDATE(Painel!$C$6,-6),IF(C29="4 meses",EDATE(Painel!$C$6,-4),IF(C29="3 meses",EDATE(Painel!$C$6,-3),IF(C29="2 meses",EDATE(Painel!$C$6,-2),IF(C29="1 mês",EDATE(Painel!$C$6,-1),IF(C29="2 semanas",Painel!$C$6-14,IF(C29="1 semana",Painel!$C$6-7,IF(C29="1 dia",Painel!$C$6-1,""))))))))))))</f>
        <v/>
      </c>
      <c r="E29" s="35"/>
      <c r="F29" s="39"/>
      <c r="G29" s="41" t="str">
        <f aca="true">IF(OR(B29="",F29="Feita",D29=""),"",IF(D29&lt;TODAY(),"Atrasada",IF(D29-TODAY()&lt;=30,"Este mês","")))</f>
        <v/>
      </c>
      <c r="I29" s="1" t="str">
        <f aca="false">IF(OR(B29="",D29="",F29="Feita"),"",D29+ROW()/100000)</f>
        <v/>
      </c>
    </row>
    <row r="30" customFormat="false" ht="15" hidden="false" customHeight="false" outlineLevel="0" collapsed="false">
      <c r="B30" s="32"/>
      <c r="C30" s="38"/>
      <c r="D30" s="40" t="str">
        <f aca="false">IF(C30="","",IF(C30="12 meses",EDATE(Painel!$C$6,-12),IF(C30="10 meses",EDATE(Painel!$C$6,-10),IF(C30="8 meses",EDATE(Painel!$C$6,-8),IF(C30="6 meses",EDATE(Painel!$C$6,-6),IF(C30="4 meses",EDATE(Painel!$C$6,-4),IF(C30="3 meses",EDATE(Painel!$C$6,-3),IF(C30="2 meses",EDATE(Painel!$C$6,-2),IF(C30="1 mês",EDATE(Painel!$C$6,-1),IF(C30="2 semanas",Painel!$C$6-14,IF(C30="1 semana",Painel!$C$6-7,IF(C30="1 dia",Painel!$C$6-1,""))))))))))))</f>
        <v/>
      </c>
      <c r="E30" s="32"/>
      <c r="F30" s="38"/>
      <c r="G30" s="41" t="str">
        <f aca="true">IF(OR(B30="",F30="Feita",D30=""),"",IF(D30&lt;TODAY(),"Atrasada",IF(D30-TODAY()&lt;=30,"Este mês","")))</f>
        <v/>
      </c>
      <c r="I30" s="1" t="str">
        <f aca="false">IF(OR(B30="",D30="",F30="Feita"),"",D30+ROW()/100000)</f>
        <v/>
      </c>
    </row>
    <row r="31" customFormat="false" ht="15" hidden="false" customHeight="false" outlineLevel="0" collapsed="false">
      <c r="B31" s="35"/>
      <c r="C31" s="39"/>
      <c r="D31" s="40" t="str">
        <f aca="false">IF(C31="","",IF(C31="12 meses",EDATE(Painel!$C$6,-12),IF(C31="10 meses",EDATE(Painel!$C$6,-10),IF(C31="8 meses",EDATE(Painel!$C$6,-8),IF(C31="6 meses",EDATE(Painel!$C$6,-6),IF(C31="4 meses",EDATE(Painel!$C$6,-4),IF(C31="3 meses",EDATE(Painel!$C$6,-3),IF(C31="2 meses",EDATE(Painel!$C$6,-2),IF(C31="1 mês",EDATE(Painel!$C$6,-1),IF(C31="2 semanas",Painel!$C$6-14,IF(C31="1 semana",Painel!$C$6-7,IF(C31="1 dia",Painel!$C$6-1,""))))))))))))</f>
        <v/>
      </c>
      <c r="E31" s="35"/>
      <c r="F31" s="39"/>
      <c r="G31" s="41" t="str">
        <f aca="true">IF(OR(B31="",F31="Feita",D31=""),"",IF(D31&lt;TODAY(),"Atrasada",IF(D31-TODAY()&lt;=30,"Este mês","")))</f>
        <v/>
      </c>
      <c r="I31" s="1" t="str">
        <f aca="false">IF(OR(B31="",D31="",F31="Feita"),"",D31+ROW()/100000)</f>
        <v/>
      </c>
    </row>
    <row r="32" customFormat="false" ht="15" hidden="false" customHeight="false" outlineLevel="0" collapsed="false">
      <c r="B32" s="32"/>
      <c r="C32" s="38"/>
      <c r="D32" s="40" t="str">
        <f aca="false">IF(C32="","",IF(C32="12 meses",EDATE(Painel!$C$6,-12),IF(C32="10 meses",EDATE(Painel!$C$6,-10),IF(C32="8 meses",EDATE(Painel!$C$6,-8),IF(C32="6 meses",EDATE(Painel!$C$6,-6),IF(C32="4 meses",EDATE(Painel!$C$6,-4),IF(C32="3 meses",EDATE(Painel!$C$6,-3),IF(C32="2 meses",EDATE(Painel!$C$6,-2),IF(C32="1 mês",EDATE(Painel!$C$6,-1),IF(C32="2 semanas",Painel!$C$6-14,IF(C32="1 semana",Painel!$C$6-7,IF(C32="1 dia",Painel!$C$6-1,""))))))))))))</f>
        <v/>
      </c>
      <c r="E32" s="32"/>
      <c r="F32" s="38"/>
      <c r="G32" s="41" t="str">
        <f aca="true">IF(OR(B32="",F32="Feita",D32=""),"",IF(D32&lt;TODAY(),"Atrasada",IF(D32-TODAY()&lt;=30,"Este mês","")))</f>
        <v/>
      </c>
      <c r="I32" s="1" t="str">
        <f aca="false">IF(OR(B32="",D32="",F32="Feita"),"",D32+ROW()/100000)</f>
        <v/>
      </c>
    </row>
    <row r="33" customFormat="false" ht="15" hidden="false" customHeight="false" outlineLevel="0" collapsed="false">
      <c r="B33" s="35"/>
      <c r="C33" s="39"/>
      <c r="D33" s="40" t="str">
        <f aca="false">IF(C33="","",IF(C33="12 meses",EDATE(Painel!$C$6,-12),IF(C33="10 meses",EDATE(Painel!$C$6,-10),IF(C33="8 meses",EDATE(Painel!$C$6,-8),IF(C33="6 meses",EDATE(Painel!$C$6,-6),IF(C33="4 meses",EDATE(Painel!$C$6,-4),IF(C33="3 meses",EDATE(Painel!$C$6,-3),IF(C33="2 meses",EDATE(Painel!$C$6,-2),IF(C33="1 mês",EDATE(Painel!$C$6,-1),IF(C33="2 semanas",Painel!$C$6-14,IF(C33="1 semana",Painel!$C$6-7,IF(C33="1 dia",Painel!$C$6-1,""))))))))))))</f>
        <v/>
      </c>
      <c r="E33" s="35"/>
      <c r="F33" s="39"/>
      <c r="G33" s="41" t="str">
        <f aca="true">IF(OR(B33="",F33="Feita",D33=""),"",IF(D33&lt;TODAY(),"Atrasada",IF(D33-TODAY()&lt;=30,"Este mês","")))</f>
        <v/>
      </c>
      <c r="I33" s="1" t="str">
        <f aca="false">IF(OR(B33="",D33="",F33="Feita"),"",D33+ROW()/100000)</f>
        <v/>
      </c>
    </row>
    <row r="34" customFormat="false" ht="15" hidden="false" customHeight="false" outlineLevel="0" collapsed="false">
      <c r="B34" s="32"/>
      <c r="C34" s="38"/>
      <c r="D34" s="40" t="str">
        <f aca="false">IF(C34="","",IF(C34="12 meses",EDATE(Painel!$C$6,-12),IF(C34="10 meses",EDATE(Painel!$C$6,-10),IF(C34="8 meses",EDATE(Painel!$C$6,-8),IF(C34="6 meses",EDATE(Painel!$C$6,-6),IF(C34="4 meses",EDATE(Painel!$C$6,-4),IF(C34="3 meses",EDATE(Painel!$C$6,-3),IF(C34="2 meses",EDATE(Painel!$C$6,-2),IF(C34="1 mês",EDATE(Painel!$C$6,-1),IF(C34="2 semanas",Painel!$C$6-14,IF(C34="1 semana",Painel!$C$6-7,IF(C34="1 dia",Painel!$C$6-1,""))))))))))))</f>
        <v/>
      </c>
      <c r="E34" s="32"/>
      <c r="F34" s="38"/>
      <c r="G34" s="41" t="str">
        <f aca="true">IF(OR(B34="",F34="Feita",D34=""),"",IF(D34&lt;TODAY(),"Atrasada",IF(D34-TODAY()&lt;=30,"Este mês","")))</f>
        <v/>
      </c>
      <c r="I34" s="1" t="str">
        <f aca="false">IF(OR(B34="",D34="",F34="Feita"),"",D34+ROW()/100000)</f>
        <v/>
      </c>
    </row>
    <row r="35" customFormat="false" ht="15" hidden="false" customHeight="false" outlineLevel="0" collapsed="false">
      <c r="B35" s="35"/>
      <c r="C35" s="39"/>
      <c r="D35" s="40" t="str">
        <f aca="false">IF(C35="","",IF(C35="12 meses",EDATE(Painel!$C$6,-12),IF(C35="10 meses",EDATE(Painel!$C$6,-10),IF(C35="8 meses",EDATE(Painel!$C$6,-8),IF(C35="6 meses",EDATE(Painel!$C$6,-6),IF(C35="4 meses",EDATE(Painel!$C$6,-4),IF(C35="3 meses",EDATE(Painel!$C$6,-3),IF(C35="2 meses",EDATE(Painel!$C$6,-2),IF(C35="1 mês",EDATE(Painel!$C$6,-1),IF(C35="2 semanas",Painel!$C$6-14,IF(C35="1 semana",Painel!$C$6-7,IF(C35="1 dia",Painel!$C$6-1,""))))))))))))</f>
        <v/>
      </c>
      <c r="E35" s="35"/>
      <c r="F35" s="39"/>
      <c r="G35" s="41" t="str">
        <f aca="true">IF(OR(B35="",F35="Feita",D35=""),"",IF(D35&lt;TODAY(),"Atrasada",IF(D35-TODAY()&lt;=30,"Este mês","")))</f>
        <v/>
      </c>
      <c r="I35" s="1" t="str">
        <f aca="false">IF(OR(B35="",D35="",F35="Feita"),"",D35+ROW()/100000)</f>
        <v/>
      </c>
    </row>
    <row r="36" customFormat="false" ht="15" hidden="false" customHeight="false" outlineLevel="0" collapsed="false">
      <c r="B36" s="32"/>
      <c r="C36" s="38"/>
      <c r="D36" s="40" t="str">
        <f aca="false">IF(C36="","",IF(C36="12 meses",EDATE(Painel!$C$6,-12),IF(C36="10 meses",EDATE(Painel!$C$6,-10),IF(C36="8 meses",EDATE(Painel!$C$6,-8),IF(C36="6 meses",EDATE(Painel!$C$6,-6),IF(C36="4 meses",EDATE(Painel!$C$6,-4),IF(C36="3 meses",EDATE(Painel!$C$6,-3),IF(C36="2 meses",EDATE(Painel!$C$6,-2),IF(C36="1 mês",EDATE(Painel!$C$6,-1),IF(C36="2 semanas",Painel!$C$6-14,IF(C36="1 semana",Painel!$C$6-7,IF(C36="1 dia",Painel!$C$6-1,""))))))))))))</f>
        <v/>
      </c>
      <c r="E36" s="32"/>
      <c r="F36" s="38"/>
      <c r="G36" s="41" t="str">
        <f aca="true">IF(OR(B36="",F36="Feita",D36=""),"",IF(D36&lt;TODAY(),"Atrasada",IF(D36-TODAY()&lt;=30,"Este mês","")))</f>
        <v/>
      </c>
      <c r="I36" s="1" t="str">
        <f aca="false">IF(OR(B36="",D36="",F36="Feita"),"",D36+ROW()/100000)</f>
        <v/>
      </c>
    </row>
    <row r="37" customFormat="false" ht="15" hidden="false" customHeight="false" outlineLevel="0" collapsed="false">
      <c r="B37" s="35"/>
      <c r="C37" s="39"/>
      <c r="D37" s="40" t="str">
        <f aca="false">IF(C37="","",IF(C37="12 meses",EDATE(Painel!$C$6,-12),IF(C37="10 meses",EDATE(Painel!$C$6,-10),IF(C37="8 meses",EDATE(Painel!$C$6,-8),IF(C37="6 meses",EDATE(Painel!$C$6,-6),IF(C37="4 meses",EDATE(Painel!$C$6,-4),IF(C37="3 meses",EDATE(Painel!$C$6,-3),IF(C37="2 meses",EDATE(Painel!$C$6,-2),IF(C37="1 mês",EDATE(Painel!$C$6,-1),IF(C37="2 semanas",Painel!$C$6-14,IF(C37="1 semana",Painel!$C$6-7,IF(C37="1 dia",Painel!$C$6-1,""))))))))))))</f>
        <v/>
      </c>
      <c r="E37" s="35"/>
      <c r="F37" s="39"/>
      <c r="G37" s="41" t="str">
        <f aca="true">IF(OR(B37="",F37="Feita",D37=""),"",IF(D37&lt;TODAY(),"Atrasada",IF(D37-TODAY()&lt;=30,"Este mês","")))</f>
        <v/>
      </c>
      <c r="I37" s="1" t="str">
        <f aca="false">IF(OR(B37="",D37="",F37="Feita"),"",D37+ROW()/100000)</f>
        <v/>
      </c>
    </row>
    <row r="38" customFormat="false" ht="15" hidden="false" customHeight="false" outlineLevel="0" collapsed="false">
      <c r="B38" s="32"/>
      <c r="C38" s="38"/>
      <c r="D38" s="40" t="str">
        <f aca="false">IF(C38="","",IF(C38="12 meses",EDATE(Painel!$C$6,-12),IF(C38="10 meses",EDATE(Painel!$C$6,-10),IF(C38="8 meses",EDATE(Painel!$C$6,-8),IF(C38="6 meses",EDATE(Painel!$C$6,-6),IF(C38="4 meses",EDATE(Painel!$C$6,-4),IF(C38="3 meses",EDATE(Painel!$C$6,-3),IF(C38="2 meses",EDATE(Painel!$C$6,-2),IF(C38="1 mês",EDATE(Painel!$C$6,-1),IF(C38="2 semanas",Painel!$C$6-14,IF(C38="1 semana",Painel!$C$6-7,IF(C38="1 dia",Painel!$C$6-1,""))))))))))))</f>
        <v/>
      </c>
      <c r="E38" s="32"/>
      <c r="F38" s="38"/>
      <c r="G38" s="41" t="str">
        <f aca="true">IF(OR(B38="",F38="Feita",D38=""),"",IF(D38&lt;TODAY(),"Atrasada",IF(D38-TODAY()&lt;=30,"Este mês","")))</f>
        <v/>
      </c>
      <c r="I38" s="1" t="str">
        <f aca="false">IF(OR(B38="",D38="",F38="Feita"),"",D38+ROW()/100000)</f>
        <v/>
      </c>
    </row>
    <row r="39" customFormat="false" ht="15" hidden="false" customHeight="false" outlineLevel="0" collapsed="false">
      <c r="B39" s="35"/>
      <c r="C39" s="39"/>
      <c r="D39" s="40" t="str">
        <f aca="false">IF(C39="","",IF(C39="12 meses",EDATE(Painel!$C$6,-12),IF(C39="10 meses",EDATE(Painel!$C$6,-10),IF(C39="8 meses",EDATE(Painel!$C$6,-8),IF(C39="6 meses",EDATE(Painel!$C$6,-6),IF(C39="4 meses",EDATE(Painel!$C$6,-4),IF(C39="3 meses",EDATE(Painel!$C$6,-3),IF(C39="2 meses",EDATE(Painel!$C$6,-2),IF(C39="1 mês",EDATE(Painel!$C$6,-1),IF(C39="2 semanas",Painel!$C$6-14,IF(C39="1 semana",Painel!$C$6-7,IF(C39="1 dia",Painel!$C$6-1,""))))))))))))</f>
        <v/>
      </c>
      <c r="E39" s="35"/>
      <c r="F39" s="39"/>
      <c r="G39" s="41" t="str">
        <f aca="true">IF(OR(B39="",F39="Feita",D39=""),"",IF(D39&lt;TODAY(),"Atrasada",IF(D39-TODAY()&lt;=30,"Este mês","")))</f>
        <v/>
      </c>
      <c r="I39" s="1" t="str">
        <f aca="false">IF(OR(B39="",D39="",F39="Feita"),"",D39+ROW()/100000)</f>
        <v/>
      </c>
    </row>
    <row r="40" customFormat="false" ht="15" hidden="false" customHeight="false" outlineLevel="0" collapsed="false">
      <c r="B40" s="32"/>
      <c r="C40" s="38"/>
      <c r="D40" s="40" t="str">
        <f aca="false">IF(C40="","",IF(C40="12 meses",EDATE(Painel!$C$6,-12),IF(C40="10 meses",EDATE(Painel!$C$6,-10),IF(C40="8 meses",EDATE(Painel!$C$6,-8),IF(C40="6 meses",EDATE(Painel!$C$6,-6),IF(C40="4 meses",EDATE(Painel!$C$6,-4),IF(C40="3 meses",EDATE(Painel!$C$6,-3),IF(C40="2 meses",EDATE(Painel!$C$6,-2),IF(C40="1 mês",EDATE(Painel!$C$6,-1),IF(C40="2 semanas",Painel!$C$6-14,IF(C40="1 semana",Painel!$C$6-7,IF(C40="1 dia",Painel!$C$6-1,""))))))))))))</f>
        <v/>
      </c>
      <c r="E40" s="32"/>
      <c r="F40" s="38"/>
      <c r="G40" s="41" t="str">
        <f aca="true">IF(OR(B40="",F40="Feita",D40=""),"",IF(D40&lt;TODAY(),"Atrasada",IF(D40-TODAY()&lt;=30,"Este mês","")))</f>
        <v/>
      </c>
      <c r="I40" s="1" t="str">
        <f aca="false">IF(OR(B40="",D40="",F40="Feita"),"",D40+ROW()/100000)</f>
        <v/>
      </c>
    </row>
    <row r="41" customFormat="false" ht="15" hidden="false" customHeight="false" outlineLevel="0" collapsed="false">
      <c r="B41" s="35"/>
      <c r="C41" s="39"/>
      <c r="D41" s="40" t="str">
        <f aca="false">IF(C41="","",IF(C41="12 meses",EDATE(Painel!$C$6,-12),IF(C41="10 meses",EDATE(Painel!$C$6,-10),IF(C41="8 meses",EDATE(Painel!$C$6,-8),IF(C41="6 meses",EDATE(Painel!$C$6,-6),IF(C41="4 meses",EDATE(Painel!$C$6,-4),IF(C41="3 meses",EDATE(Painel!$C$6,-3),IF(C41="2 meses",EDATE(Painel!$C$6,-2),IF(C41="1 mês",EDATE(Painel!$C$6,-1),IF(C41="2 semanas",Painel!$C$6-14,IF(C41="1 semana",Painel!$C$6-7,IF(C41="1 dia",Painel!$C$6-1,""))))))))))))</f>
        <v/>
      </c>
      <c r="E41" s="35"/>
      <c r="F41" s="39"/>
      <c r="G41" s="41" t="str">
        <f aca="true">IF(OR(B41="",F41="Feita",D41=""),"",IF(D41&lt;TODAY(),"Atrasada",IF(D41-TODAY()&lt;=30,"Este mês","")))</f>
        <v/>
      </c>
      <c r="I41" s="1" t="str">
        <f aca="false">IF(OR(B41="",D41="",F41="Feita"),"",D41+ROW()/100000)</f>
        <v/>
      </c>
    </row>
    <row r="42" customFormat="false" ht="15" hidden="false" customHeight="false" outlineLevel="0" collapsed="false">
      <c r="B42" s="32"/>
      <c r="C42" s="38"/>
      <c r="D42" s="40" t="str">
        <f aca="false">IF(C42="","",IF(C42="12 meses",EDATE(Painel!$C$6,-12),IF(C42="10 meses",EDATE(Painel!$C$6,-10),IF(C42="8 meses",EDATE(Painel!$C$6,-8),IF(C42="6 meses",EDATE(Painel!$C$6,-6),IF(C42="4 meses",EDATE(Painel!$C$6,-4),IF(C42="3 meses",EDATE(Painel!$C$6,-3),IF(C42="2 meses",EDATE(Painel!$C$6,-2),IF(C42="1 mês",EDATE(Painel!$C$6,-1),IF(C42="2 semanas",Painel!$C$6-14,IF(C42="1 semana",Painel!$C$6-7,IF(C42="1 dia",Painel!$C$6-1,""))))))))))))</f>
        <v/>
      </c>
      <c r="E42" s="32"/>
      <c r="F42" s="38"/>
      <c r="G42" s="41" t="str">
        <f aca="true">IF(OR(B42="",F42="Feita",D42=""),"",IF(D42&lt;TODAY(),"Atrasada",IF(D42-TODAY()&lt;=30,"Este mês","")))</f>
        <v/>
      </c>
      <c r="I42" s="1" t="str">
        <f aca="false">IF(OR(B42="",D42="",F42="Feita"),"",D42+ROW()/100000)</f>
        <v/>
      </c>
    </row>
    <row r="43" customFormat="false" ht="15" hidden="false" customHeight="false" outlineLevel="0" collapsed="false">
      <c r="B43" s="35"/>
      <c r="C43" s="39"/>
      <c r="D43" s="40" t="str">
        <f aca="false">IF(C43="","",IF(C43="12 meses",EDATE(Painel!$C$6,-12),IF(C43="10 meses",EDATE(Painel!$C$6,-10),IF(C43="8 meses",EDATE(Painel!$C$6,-8),IF(C43="6 meses",EDATE(Painel!$C$6,-6),IF(C43="4 meses",EDATE(Painel!$C$6,-4),IF(C43="3 meses",EDATE(Painel!$C$6,-3),IF(C43="2 meses",EDATE(Painel!$C$6,-2),IF(C43="1 mês",EDATE(Painel!$C$6,-1),IF(C43="2 semanas",Painel!$C$6-14,IF(C43="1 semana",Painel!$C$6-7,IF(C43="1 dia",Painel!$C$6-1,""))))))))))))</f>
        <v/>
      </c>
      <c r="E43" s="35"/>
      <c r="F43" s="39"/>
      <c r="G43" s="41" t="str">
        <f aca="true">IF(OR(B43="",F43="Feita",D43=""),"",IF(D43&lt;TODAY(),"Atrasada",IF(D43-TODAY()&lt;=30,"Este mês","")))</f>
        <v/>
      </c>
      <c r="I43" s="1" t="str">
        <f aca="false">IF(OR(B43="",D43="",F43="Feita"),"",D43+ROW()/100000)</f>
        <v/>
      </c>
    </row>
    <row r="44" customFormat="false" ht="15" hidden="false" customHeight="false" outlineLevel="0" collapsed="false">
      <c r="B44" s="32"/>
      <c r="C44" s="38"/>
      <c r="D44" s="40" t="str">
        <f aca="false">IF(C44="","",IF(C44="12 meses",EDATE(Painel!$C$6,-12),IF(C44="10 meses",EDATE(Painel!$C$6,-10),IF(C44="8 meses",EDATE(Painel!$C$6,-8),IF(C44="6 meses",EDATE(Painel!$C$6,-6),IF(C44="4 meses",EDATE(Painel!$C$6,-4),IF(C44="3 meses",EDATE(Painel!$C$6,-3),IF(C44="2 meses",EDATE(Painel!$C$6,-2),IF(C44="1 mês",EDATE(Painel!$C$6,-1),IF(C44="2 semanas",Painel!$C$6-14,IF(C44="1 semana",Painel!$C$6-7,IF(C44="1 dia",Painel!$C$6-1,""))))))))))))</f>
        <v/>
      </c>
      <c r="E44" s="32"/>
      <c r="F44" s="38"/>
      <c r="G44" s="41" t="str">
        <f aca="true">IF(OR(B44="",F44="Feita",D44=""),"",IF(D44&lt;TODAY(),"Atrasada",IF(D44-TODAY()&lt;=30,"Este mês","")))</f>
        <v/>
      </c>
      <c r="I44" s="1" t="str">
        <f aca="false">IF(OR(B44="",D44="",F44="Feita"),"",D44+ROW()/100000)</f>
        <v/>
      </c>
    </row>
    <row r="45" customFormat="false" ht="15" hidden="false" customHeight="false" outlineLevel="0" collapsed="false">
      <c r="B45" s="35"/>
      <c r="C45" s="39"/>
      <c r="D45" s="40" t="str">
        <f aca="false">IF(C45="","",IF(C45="12 meses",EDATE(Painel!$C$6,-12),IF(C45="10 meses",EDATE(Painel!$C$6,-10),IF(C45="8 meses",EDATE(Painel!$C$6,-8),IF(C45="6 meses",EDATE(Painel!$C$6,-6),IF(C45="4 meses",EDATE(Painel!$C$6,-4),IF(C45="3 meses",EDATE(Painel!$C$6,-3),IF(C45="2 meses",EDATE(Painel!$C$6,-2),IF(C45="1 mês",EDATE(Painel!$C$6,-1),IF(C45="2 semanas",Painel!$C$6-14,IF(C45="1 semana",Painel!$C$6-7,IF(C45="1 dia",Painel!$C$6-1,""))))))))))))</f>
        <v/>
      </c>
      <c r="E45" s="35"/>
      <c r="F45" s="39"/>
      <c r="G45" s="41" t="str">
        <f aca="true">IF(OR(B45="",F45="Feita",D45=""),"",IF(D45&lt;TODAY(),"Atrasada",IF(D45-TODAY()&lt;=30,"Este mês","")))</f>
        <v/>
      </c>
      <c r="I45" s="1" t="str">
        <f aca="false">IF(OR(B45="",D45="",F45="Feita"),"",D45+ROW()/100000)</f>
        <v/>
      </c>
    </row>
    <row r="46" customFormat="false" ht="15" hidden="false" customHeight="false" outlineLevel="0" collapsed="false">
      <c r="B46" s="32"/>
      <c r="C46" s="38"/>
      <c r="D46" s="40" t="str">
        <f aca="false">IF(C46="","",IF(C46="12 meses",EDATE(Painel!$C$6,-12),IF(C46="10 meses",EDATE(Painel!$C$6,-10),IF(C46="8 meses",EDATE(Painel!$C$6,-8),IF(C46="6 meses",EDATE(Painel!$C$6,-6),IF(C46="4 meses",EDATE(Painel!$C$6,-4),IF(C46="3 meses",EDATE(Painel!$C$6,-3),IF(C46="2 meses",EDATE(Painel!$C$6,-2),IF(C46="1 mês",EDATE(Painel!$C$6,-1),IF(C46="2 semanas",Painel!$C$6-14,IF(C46="1 semana",Painel!$C$6-7,IF(C46="1 dia",Painel!$C$6-1,""))))))))))))</f>
        <v/>
      </c>
      <c r="E46" s="32"/>
      <c r="F46" s="38"/>
      <c r="G46" s="41" t="str">
        <f aca="true">IF(OR(B46="",F46="Feita",D46=""),"",IF(D46&lt;TODAY(),"Atrasada",IF(D46-TODAY()&lt;=30,"Este mês","")))</f>
        <v/>
      </c>
      <c r="I46" s="1" t="str">
        <f aca="false">IF(OR(B46="",D46="",F46="Feita"),"",D46+ROW()/100000)</f>
        <v/>
      </c>
    </row>
    <row r="47" customFormat="false" ht="15" hidden="false" customHeight="false" outlineLevel="0" collapsed="false">
      <c r="B47" s="35"/>
      <c r="C47" s="39"/>
      <c r="D47" s="40" t="str">
        <f aca="false">IF(C47="","",IF(C47="12 meses",EDATE(Painel!$C$6,-12),IF(C47="10 meses",EDATE(Painel!$C$6,-10),IF(C47="8 meses",EDATE(Painel!$C$6,-8),IF(C47="6 meses",EDATE(Painel!$C$6,-6),IF(C47="4 meses",EDATE(Painel!$C$6,-4),IF(C47="3 meses",EDATE(Painel!$C$6,-3),IF(C47="2 meses",EDATE(Painel!$C$6,-2),IF(C47="1 mês",EDATE(Painel!$C$6,-1),IF(C47="2 semanas",Painel!$C$6-14,IF(C47="1 semana",Painel!$C$6-7,IF(C47="1 dia",Painel!$C$6-1,""))))))))))))</f>
        <v/>
      </c>
      <c r="E47" s="35"/>
      <c r="F47" s="39"/>
      <c r="G47" s="41" t="str">
        <f aca="true">IF(OR(B47="",F47="Feita",D47=""),"",IF(D47&lt;TODAY(),"Atrasada",IF(D47-TODAY()&lt;=30,"Este mês","")))</f>
        <v/>
      </c>
      <c r="I47" s="1" t="str">
        <f aca="false">IF(OR(B47="",D47="",F47="Feita"),"",D47+ROW()/100000)</f>
        <v/>
      </c>
    </row>
    <row r="48" customFormat="false" ht="15" hidden="false" customHeight="false" outlineLevel="0" collapsed="false">
      <c r="B48" s="32"/>
      <c r="C48" s="38"/>
      <c r="D48" s="40" t="str">
        <f aca="false">IF(C48="","",IF(C48="12 meses",EDATE(Painel!$C$6,-12),IF(C48="10 meses",EDATE(Painel!$C$6,-10),IF(C48="8 meses",EDATE(Painel!$C$6,-8),IF(C48="6 meses",EDATE(Painel!$C$6,-6),IF(C48="4 meses",EDATE(Painel!$C$6,-4),IF(C48="3 meses",EDATE(Painel!$C$6,-3),IF(C48="2 meses",EDATE(Painel!$C$6,-2),IF(C48="1 mês",EDATE(Painel!$C$6,-1),IF(C48="2 semanas",Painel!$C$6-14,IF(C48="1 semana",Painel!$C$6-7,IF(C48="1 dia",Painel!$C$6-1,""))))))))))))</f>
        <v/>
      </c>
      <c r="E48" s="32"/>
      <c r="F48" s="38"/>
      <c r="G48" s="41" t="str">
        <f aca="true">IF(OR(B48="",F48="Feita",D48=""),"",IF(D48&lt;TODAY(),"Atrasada",IF(D48-TODAY()&lt;=30,"Este mês","")))</f>
        <v/>
      </c>
      <c r="I48" s="1" t="str">
        <f aca="false">IF(OR(B48="",D48="",F48="Feita"),"",D48+ROW()/100000)</f>
        <v/>
      </c>
    </row>
    <row r="49" customFormat="false" ht="15" hidden="false" customHeight="false" outlineLevel="0" collapsed="false">
      <c r="B49" s="35"/>
      <c r="C49" s="39"/>
      <c r="D49" s="40" t="str">
        <f aca="false">IF(C49="","",IF(C49="12 meses",EDATE(Painel!$C$6,-12),IF(C49="10 meses",EDATE(Painel!$C$6,-10),IF(C49="8 meses",EDATE(Painel!$C$6,-8),IF(C49="6 meses",EDATE(Painel!$C$6,-6),IF(C49="4 meses",EDATE(Painel!$C$6,-4),IF(C49="3 meses",EDATE(Painel!$C$6,-3),IF(C49="2 meses",EDATE(Painel!$C$6,-2),IF(C49="1 mês",EDATE(Painel!$C$6,-1),IF(C49="2 semanas",Painel!$C$6-14,IF(C49="1 semana",Painel!$C$6-7,IF(C49="1 dia",Painel!$C$6-1,""))))))))))))</f>
        <v/>
      </c>
      <c r="E49" s="35"/>
      <c r="F49" s="39"/>
      <c r="G49" s="41" t="str">
        <f aca="true">IF(OR(B49="",F49="Feita",D49=""),"",IF(D49&lt;TODAY(),"Atrasada",IF(D49-TODAY()&lt;=30,"Este mês","")))</f>
        <v/>
      </c>
      <c r="I49" s="1" t="str">
        <f aca="false">IF(OR(B49="",D49="",F49="Feita"),"",D49+ROW()/100000)</f>
        <v/>
      </c>
    </row>
    <row r="50" customFormat="false" ht="15" hidden="false" customHeight="false" outlineLevel="0" collapsed="false">
      <c r="B50" s="32"/>
      <c r="C50" s="38"/>
      <c r="D50" s="40" t="str">
        <f aca="false">IF(C50="","",IF(C50="12 meses",EDATE(Painel!$C$6,-12),IF(C50="10 meses",EDATE(Painel!$C$6,-10),IF(C50="8 meses",EDATE(Painel!$C$6,-8),IF(C50="6 meses",EDATE(Painel!$C$6,-6),IF(C50="4 meses",EDATE(Painel!$C$6,-4),IF(C50="3 meses",EDATE(Painel!$C$6,-3),IF(C50="2 meses",EDATE(Painel!$C$6,-2),IF(C50="1 mês",EDATE(Painel!$C$6,-1),IF(C50="2 semanas",Painel!$C$6-14,IF(C50="1 semana",Painel!$C$6-7,IF(C50="1 dia",Painel!$C$6-1,""))))))))))))</f>
        <v/>
      </c>
      <c r="E50" s="32"/>
      <c r="F50" s="38"/>
      <c r="G50" s="41" t="str">
        <f aca="true">IF(OR(B50="",F50="Feita",D50=""),"",IF(D50&lt;TODAY(),"Atrasada",IF(D50-TODAY()&lt;=30,"Este mês","")))</f>
        <v/>
      </c>
      <c r="I50" s="1" t="str">
        <f aca="false">IF(OR(B50="",D50="",F50="Feita"),"",D50+ROW()/100000)</f>
        <v/>
      </c>
    </row>
    <row r="51" customFormat="false" ht="15" hidden="false" customHeight="false" outlineLevel="0" collapsed="false">
      <c r="B51" s="35"/>
      <c r="C51" s="39"/>
      <c r="D51" s="40" t="str">
        <f aca="false">IF(C51="","",IF(C51="12 meses",EDATE(Painel!$C$6,-12),IF(C51="10 meses",EDATE(Painel!$C$6,-10),IF(C51="8 meses",EDATE(Painel!$C$6,-8),IF(C51="6 meses",EDATE(Painel!$C$6,-6),IF(C51="4 meses",EDATE(Painel!$C$6,-4),IF(C51="3 meses",EDATE(Painel!$C$6,-3),IF(C51="2 meses",EDATE(Painel!$C$6,-2),IF(C51="1 mês",EDATE(Painel!$C$6,-1),IF(C51="2 semanas",Painel!$C$6-14,IF(C51="1 semana",Painel!$C$6-7,IF(C51="1 dia",Painel!$C$6-1,""))))))))))))</f>
        <v/>
      </c>
      <c r="E51" s="35"/>
      <c r="F51" s="39"/>
      <c r="G51" s="41" t="str">
        <f aca="true">IF(OR(B51="",F51="Feita",D51=""),"",IF(D51&lt;TODAY(),"Atrasada",IF(D51-TODAY()&lt;=30,"Este mês","")))</f>
        <v/>
      </c>
      <c r="I51" s="1" t="str">
        <f aca="false">IF(OR(B51="",D51="",F51="Feita"),"",D51+ROW()/100000)</f>
        <v/>
      </c>
    </row>
    <row r="52" customFormat="false" ht="15" hidden="false" customHeight="false" outlineLevel="0" collapsed="false">
      <c r="B52" s="32"/>
      <c r="C52" s="38"/>
      <c r="D52" s="40" t="str">
        <f aca="false">IF(C52="","",IF(C52="12 meses",EDATE(Painel!$C$6,-12),IF(C52="10 meses",EDATE(Painel!$C$6,-10),IF(C52="8 meses",EDATE(Painel!$C$6,-8),IF(C52="6 meses",EDATE(Painel!$C$6,-6),IF(C52="4 meses",EDATE(Painel!$C$6,-4),IF(C52="3 meses",EDATE(Painel!$C$6,-3),IF(C52="2 meses",EDATE(Painel!$C$6,-2),IF(C52="1 mês",EDATE(Painel!$C$6,-1),IF(C52="2 semanas",Painel!$C$6-14,IF(C52="1 semana",Painel!$C$6-7,IF(C52="1 dia",Painel!$C$6-1,""))))))))))))</f>
        <v/>
      </c>
      <c r="E52" s="32"/>
      <c r="F52" s="38"/>
      <c r="G52" s="41" t="str">
        <f aca="true">IF(OR(B52="",F52="Feita",D52=""),"",IF(D52&lt;TODAY(),"Atrasada",IF(D52-TODAY()&lt;=30,"Este mês","")))</f>
        <v/>
      </c>
      <c r="I52" s="1" t="str">
        <f aca="false">IF(OR(B52="",D52="",F52="Feita"),"",D52+ROW()/100000)</f>
        <v/>
      </c>
    </row>
    <row r="53" customFormat="false" ht="15" hidden="false" customHeight="false" outlineLevel="0" collapsed="false">
      <c r="B53" s="35"/>
      <c r="C53" s="39"/>
      <c r="D53" s="40" t="str">
        <f aca="false">IF(C53="","",IF(C53="12 meses",EDATE(Painel!$C$6,-12),IF(C53="10 meses",EDATE(Painel!$C$6,-10),IF(C53="8 meses",EDATE(Painel!$C$6,-8),IF(C53="6 meses",EDATE(Painel!$C$6,-6),IF(C53="4 meses",EDATE(Painel!$C$6,-4),IF(C53="3 meses",EDATE(Painel!$C$6,-3),IF(C53="2 meses",EDATE(Painel!$C$6,-2),IF(C53="1 mês",EDATE(Painel!$C$6,-1),IF(C53="2 semanas",Painel!$C$6-14,IF(C53="1 semana",Painel!$C$6-7,IF(C53="1 dia",Painel!$C$6-1,""))))))))))))</f>
        <v/>
      </c>
      <c r="E53" s="35"/>
      <c r="F53" s="39"/>
      <c r="G53" s="41" t="str">
        <f aca="true">IF(OR(B53="",F53="Feita",D53=""),"",IF(D53&lt;TODAY(),"Atrasada",IF(D53-TODAY()&lt;=30,"Este mês","")))</f>
        <v/>
      </c>
      <c r="I53" s="1" t="str">
        <f aca="false">IF(OR(B53="",D53="",F53="Feita"),"",D53+ROW()/100000)</f>
        <v/>
      </c>
    </row>
    <row r="54" customFormat="false" ht="15" hidden="false" customHeight="false" outlineLevel="0" collapsed="false">
      <c r="B54" s="32"/>
      <c r="C54" s="38"/>
      <c r="D54" s="40" t="str">
        <f aca="false">IF(C54="","",IF(C54="12 meses",EDATE(Painel!$C$6,-12),IF(C54="10 meses",EDATE(Painel!$C$6,-10),IF(C54="8 meses",EDATE(Painel!$C$6,-8),IF(C54="6 meses",EDATE(Painel!$C$6,-6),IF(C54="4 meses",EDATE(Painel!$C$6,-4),IF(C54="3 meses",EDATE(Painel!$C$6,-3),IF(C54="2 meses",EDATE(Painel!$C$6,-2),IF(C54="1 mês",EDATE(Painel!$C$6,-1),IF(C54="2 semanas",Painel!$C$6-14,IF(C54="1 semana",Painel!$C$6-7,IF(C54="1 dia",Painel!$C$6-1,""))))))))))))</f>
        <v/>
      </c>
      <c r="E54" s="32"/>
      <c r="F54" s="38"/>
      <c r="G54" s="41" t="str">
        <f aca="true">IF(OR(B54="",F54="Feita",D54=""),"",IF(D54&lt;TODAY(),"Atrasada",IF(D54-TODAY()&lt;=30,"Este mês","")))</f>
        <v/>
      </c>
      <c r="I54" s="1" t="str">
        <f aca="false">IF(OR(B54="",D54="",F54="Feita"),"",D54+ROW()/100000)</f>
        <v/>
      </c>
    </row>
    <row r="55" customFormat="false" ht="15" hidden="false" customHeight="false" outlineLevel="0" collapsed="false">
      <c r="B55" s="35"/>
      <c r="C55" s="39"/>
      <c r="D55" s="40" t="str">
        <f aca="false">IF(C55="","",IF(C55="12 meses",EDATE(Painel!$C$6,-12),IF(C55="10 meses",EDATE(Painel!$C$6,-10),IF(C55="8 meses",EDATE(Painel!$C$6,-8),IF(C55="6 meses",EDATE(Painel!$C$6,-6),IF(C55="4 meses",EDATE(Painel!$C$6,-4),IF(C55="3 meses",EDATE(Painel!$C$6,-3),IF(C55="2 meses",EDATE(Painel!$C$6,-2),IF(C55="1 mês",EDATE(Painel!$C$6,-1),IF(C55="2 semanas",Painel!$C$6-14,IF(C55="1 semana",Painel!$C$6-7,IF(C55="1 dia",Painel!$C$6-1,""))))))))))))</f>
        <v/>
      </c>
      <c r="E55" s="35"/>
      <c r="F55" s="39"/>
      <c r="G55" s="41" t="str">
        <f aca="true">IF(OR(B55="",F55="Feita",D55=""),"",IF(D55&lt;TODAY(),"Atrasada",IF(D55-TODAY()&lt;=30,"Este mês","")))</f>
        <v/>
      </c>
      <c r="I55" s="1" t="str">
        <f aca="false">IF(OR(B55="",D55="",F55="Feita"),"",D55+ROW()/100000)</f>
        <v/>
      </c>
    </row>
    <row r="56" customFormat="false" ht="15" hidden="false" customHeight="false" outlineLevel="0" collapsed="false">
      <c r="B56" s="32"/>
      <c r="C56" s="38"/>
      <c r="D56" s="40" t="str">
        <f aca="false">IF(C56="","",IF(C56="12 meses",EDATE(Painel!$C$6,-12),IF(C56="10 meses",EDATE(Painel!$C$6,-10),IF(C56="8 meses",EDATE(Painel!$C$6,-8),IF(C56="6 meses",EDATE(Painel!$C$6,-6),IF(C56="4 meses",EDATE(Painel!$C$6,-4),IF(C56="3 meses",EDATE(Painel!$C$6,-3),IF(C56="2 meses",EDATE(Painel!$C$6,-2),IF(C56="1 mês",EDATE(Painel!$C$6,-1),IF(C56="2 semanas",Painel!$C$6-14,IF(C56="1 semana",Painel!$C$6-7,IF(C56="1 dia",Painel!$C$6-1,""))))))))))))</f>
        <v/>
      </c>
      <c r="E56" s="32"/>
      <c r="F56" s="38"/>
      <c r="G56" s="41" t="str">
        <f aca="true">IF(OR(B56="",F56="Feita",D56=""),"",IF(D56&lt;TODAY(),"Atrasada",IF(D56-TODAY()&lt;=30,"Este mês","")))</f>
        <v/>
      </c>
      <c r="I56" s="1" t="str">
        <f aca="false">IF(OR(B56="",D56="",F56="Feita"),"",D56+ROW()/100000)</f>
        <v/>
      </c>
    </row>
    <row r="57" customFormat="false" ht="15" hidden="false" customHeight="false" outlineLevel="0" collapsed="false">
      <c r="B57" s="35"/>
      <c r="C57" s="39"/>
      <c r="D57" s="40" t="str">
        <f aca="false">IF(C57="","",IF(C57="12 meses",EDATE(Painel!$C$6,-12),IF(C57="10 meses",EDATE(Painel!$C$6,-10),IF(C57="8 meses",EDATE(Painel!$C$6,-8),IF(C57="6 meses",EDATE(Painel!$C$6,-6),IF(C57="4 meses",EDATE(Painel!$C$6,-4),IF(C57="3 meses",EDATE(Painel!$C$6,-3),IF(C57="2 meses",EDATE(Painel!$C$6,-2),IF(C57="1 mês",EDATE(Painel!$C$6,-1),IF(C57="2 semanas",Painel!$C$6-14,IF(C57="1 semana",Painel!$C$6-7,IF(C57="1 dia",Painel!$C$6-1,""))))))))))))</f>
        <v/>
      </c>
      <c r="E57" s="35"/>
      <c r="F57" s="39"/>
      <c r="G57" s="41" t="str">
        <f aca="true">IF(OR(B57="",F57="Feita",D57=""),"",IF(D57&lt;TODAY(),"Atrasada",IF(D57-TODAY()&lt;=30,"Este mês","")))</f>
        <v/>
      </c>
      <c r="I57" s="1" t="str">
        <f aca="false">IF(OR(B57="",D57="",F57="Feita"),"",D57+ROW()/100000)</f>
        <v/>
      </c>
    </row>
    <row r="58" customFormat="false" ht="15" hidden="false" customHeight="false" outlineLevel="0" collapsed="false">
      <c r="B58" s="32"/>
      <c r="C58" s="38"/>
      <c r="D58" s="40" t="str">
        <f aca="false">IF(C58="","",IF(C58="12 meses",EDATE(Painel!$C$6,-12),IF(C58="10 meses",EDATE(Painel!$C$6,-10),IF(C58="8 meses",EDATE(Painel!$C$6,-8),IF(C58="6 meses",EDATE(Painel!$C$6,-6),IF(C58="4 meses",EDATE(Painel!$C$6,-4),IF(C58="3 meses",EDATE(Painel!$C$6,-3),IF(C58="2 meses",EDATE(Painel!$C$6,-2),IF(C58="1 mês",EDATE(Painel!$C$6,-1),IF(C58="2 semanas",Painel!$C$6-14,IF(C58="1 semana",Painel!$C$6-7,IF(C58="1 dia",Painel!$C$6-1,""))))))))))))</f>
        <v/>
      </c>
      <c r="E58" s="32"/>
      <c r="F58" s="38"/>
      <c r="G58" s="41" t="str">
        <f aca="true">IF(OR(B58="",F58="Feita",D58=""),"",IF(D58&lt;TODAY(),"Atrasada",IF(D58-TODAY()&lt;=30,"Este mês","")))</f>
        <v/>
      </c>
      <c r="I58" s="1" t="str">
        <f aca="false">IF(OR(B58="",D58="",F58="Feita"),"",D58+ROW()/100000)</f>
        <v/>
      </c>
    </row>
    <row r="59" customFormat="false" ht="15" hidden="false" customHeight="false" outlineLevel="0" collapsed="false">
      <c r="B59" s="35"/>
      <c r="C59" s="39"/>
      <c r="D59" s="40" t="str">
        <f aca="false">IF(C59="","",IF(C59="12 meses",EDATE(Painel!$C$6,-12),IF(C59="10 meses",EDATE(Painel!$C$6,-10),IF(C59="8 meses",EDATE(Painel!$C$6,-8),IF(C59="6 meses",EDATE(Painel!$C$6,-6),IF(C59="4 meses",EDATE(Painel!$C$6,-4),IF(C59="3 meses",EDATE(Painel!$C$6,-3),IF(C59="2 meses",EDATE(Painel!$C$6,-2),IF(C59="1 mês",EDATE(Painel!$C$6,-1),IF(C59="2 semanas",Painel!$C$6-14,IF(C59="1 semana",Painel!$C$6-7,IF(C59="1 dia",Painel!$C$6-1,""))))))))))))</f>
        <v/>
      </c>
      <c r="E59" s="35"/>
      <c r="F59" s="39"/>
      <c r="G59" s="41" t="str">
        <f aca="true">IF(OR(B59="",F59="Feita",D59=""),"",IF(D59&lt;TODAY(),"Atrasada",IF(D59-TODAY()&lt;=30,"Este mês","")))</f>
        <v/>
      </c>
      <c r="I59" s="1" t="str">
        <f aca="false">IF(OR(B59="",D59="",F59="Feita"),"",D59+ROW()/100000)</f>
        <v/>
      </c>
    </row>
    <row r="60" customFormat="false" ht="15" hidden="false" customHeight="false" outlineLevel="0" collapsed="false">
      <c r="B60" s="32"/>
      <c r="C60" s="38"/>
      <c r="D60" s="40" t="str">
        <f aca="false">IF(C60="","",IF(C60="12 meses",EDATE(Painel!$C$6,-12),IF(C60="10 meses",EDATE(Painel!$C$6,-10),IF(C60="8 meses",EDATE(Painel!$C$6,-8),IF(C60="6 meses",EDATE(Painel!$C$6,-6),IF(C60="4 meses",EDATE(Painel!$C$6,-4),IF(C60="3 meses",EDATE(Painel!$C$6,-3),IF(C60="2 meses",EDATE(Painel!$C$6,-2),IF(C60="1 mês",EDATE(Painel!$C$6,-1),IF(C60="2 semanas",Painel!$C$6-14,IF(C60="1 semana",Painel!$C$6-7,IF(C60="1 dia",Painel!$C$6-1,""))))))))))))</f>
        <v/>
      </c>
      <c r="E60" s="32"/>
      <c r="F60" s="38"/>
      <c r="G60" s="41" t="str">
        <f aca="true">IF(OR(B60="",F60="Feita",D60=""),"",IF(D60&lt;TODAY(),"Atrasada",IF(D60-TODAY()&lt;=30,"Este mês","")))</f>
        <v/>
      </c>
      <c r="I60" s="1" t="str">
        <f aca="false">IF(OR(B60="",D60="",F60="Feita"),"",D60+ROW()/100000)</f>
        <v/>
      </c>
    </row>
    <row r="61" customFormat="false" ht="15" hidden="false" customHeight="false" outlineLevel="0" collapsed="false">
      <c r="B61" s="35"/>
      <c r="C61" s="39"/>
      <c r="D61" s="40" t="str">
        <f aca="false">IF(C61="","",IF(C61="12 meses",EDATE(Painel!$C$6,-12),IF(C61="10 meses",EDATE(Painel!$C$6,-10),IF(C61="8 meses",EDATE(Painel!$C$6,-8),IF(C61="6 meses",EDATE(Painel!$C$6,-6),IF(C61="4 meses",EDATE(Painel!$C$6,-4),IF(C61="3 meses",EDATE(Painel!$C$6,-3),IF(C61="2 meses",EDATE(Painel!$C$6,-2),IF(C61="1 mês",EDATE(Painel!$C$6,-1),IF(C61="2 semanas",Painel!$C$6-14,IF(C61="1 semana",Painel!$C$6-7,IF(C61="1 dia",Painel!$C$6-1,""))))))))))))</f>
        <v/>
      </c>
      <c r="E61" s="35"/>
      <c r="F61" s="39"/>
      <c r="G61" s="41" t="str">
        <f aca="true">IF(OR(B61="",F61="Feita",D61=""),"",IF(D61&lt;TODAY(),"Atrasada",IF(D61-TODAY()&lt;=30,"Este mês","")))</f>
        <v/>
      </c>
      <c r="I61" s="1" t="str">
        <f aca="false">IF(OR(B61="",D61="",F61="Feita"),"",D61+ROW()/100000)</f>
        <v/>
      </c>
    </row>
    <row r="62" customFormat="false" ht="15" hidden="false" customHeight="false" outlineLevel="0" collapsed="false">
      <c r="B62" s="32"/>
      <c r="C62" s="38"/>
      <c r="D62" s="40" t="str">
        <f aca="false">IF(C62="","",IF(C62="12 meses",EDATE(Painel!$C$6,-12),IF(C62="10 meses",EDATE(Painel!$C$6,-10),IF(C62="8 meses",EDATE(Painel!$C$6,-8),IF(C62="6 meses",EDATE(Painel!$C$6,-6),IF(C62="4 meses",EDATE(Painel!$C$6,-4),IF(C62="3 meses",EDATE(Painel!$C$6,-3),IF(C62="2 meses",EDATE(Painel!$C$6,-2),IF(C62="1 mês",EDATE(Painel!$C$6,-1),IF(C62="2 semanas",Painel!$C$6-14,IF(C62="1 semana",Painel!$C$6-7,IF(C62="1 dia",Painel!$C$6-1,""))))))))))))</f>
        <v/>
      </c>
      <c r="E62" s="32"/>
      <c r="F62" s="38"/>
      <c r="G62" s="41" t="str">
        <f aca="true">IF(OR(B62="",F62="Feita",D62=""),"",IF(D62&lt;TODAY(),"Atrasada",IF(D62-TODAY()&lt;=30,"Este mês","")))</f>
        <v/>
      </c>
      <c r="I62" s="1" t="str">
        <f aca="false">IF(OR(B62="",D62="",F62="Feita"),"",D62+ROW()/100000)</f>
        <v/>
      </c>
    </row>
    <row r="63" customFormat="false" ht="15" hidden="false" customHeight="false" outlineLevel="0" collapsed="false">
      <c r="B63" s="35"/>
      <c r="C63" s="39"/>
      <c r="D63" s="40" t="str">
        <f aca="false">IF(C63="","",IF(C63="12 meses",EDATE(Painel!$C$6,-12),IF(C63="10 meses",EDATE(Painel!$C$6,-10),IF(C63="8 meses",EDATE(Painel!$C$6,-8),IF(C63="6 meses",EDATE(Painel!$C$6,-6),IF(C63="4 meses",EDATE(Painel!$C$6,-4),IF(C63="3 meses",EDATE(Painel!$C$6,-3),IF(C63="2 meses",EDATE(Painel!$C$6,-2),IF(C63="1 mês",EDATE(Painel!$C$6,-1),IF(C63="2 semanas",Painel!$C$6-14,IF(C63="1 semana",Painel!$C$6-7,IF(C63="1 dia",Painel!$C$6-1,""))))))))))))</f>
        <v/>
      </c>
      <c r="E63" s="35"/>
      <c r="F63" s="39"/>
      <c r="G63" s="41" t="str">
        <f aca="true">IF(OR(B63="",F63="Feita",D63=""),"",IF(D63&lt;TODAY(),"Atrasada",IF(D63-TODAY()&lt;=30,"Este mês","")))</f>
        <v/>
      </c>
      <c r="I63" s="1" t="str">
        <f aca="false">IF(OR(B63="",D63="",F63="Feita"),"",D63+ROW()/100000)</f>
        <v/>
      </c>
    </row>
    <row r="64" customFormat="false" ht="15" hidden="false" customHeight="false" outlineLevel="0" collapsed="false">
      <c r="B64" s="32"/>
      <c r="C64" s="38"/>
      <c r="D64" s="40" t="str">
        <f aca="false">IF(C64="","",IF(C64="12 meses",EDATE(Painel!$C$6,-12),IF(C64="10 meses",EDATE(Painel!$C$6,-10),IF(C64="8 meses",EDATE(Painel!$C$6,-8),IF(C64="6 meses",EDATE(Painel!$C$6,-6),IF(C64="4 meses",EDATE(Painel!$C$6,-4),IF(C64="3 meses",EDATE(Painel!$C$6,-3),IF(C64="2 meses",EDATE(Painel!$C$6,-2),IF(C64="1 mês",EDATE(Painel!$C$6,-1),IF(C64="2 semanas",Painel!$C$6-14,IF(C64="1 semana",Painel!$C$6-7,IF(C64="1 dia",Painel!$C$6-1,""))))))))))))</f>
        <v/>
      </c>
      <c r="E64" s="32"/>
      <c r="F64" s="38"/>
      <c r="G64" s="41" t="str">
        <f aca="true">IF(OR(B64="",F64="Feita",D64=""),"",IF(D64&lt;TODAY(),"Atrasada",IF(D64-TODAY()&lt;=30,"Este mês","")))</f>
        <v/>
      </c>
      <c r="I64" s="1" t="str">
        <f aca="false">IF(OR(B64="",D64="",F64="Feita"),"",D64+ROW()/100000)</f>
        <v/>
      </c>
    </row>
    <row r="65" customFormat="false" ht="15" hidden="false" customHeight="false" outlineLevel="0" collapsed="false">
      <c r="B65" s="35"/>
      <c r="C65" s="39"/>
      <c r="D65" s="40" t="str">
        <f aca="false">IF(C65="","",IF(C65="12 meses",EDATE(Painel!$C$6,-12),IF(C65="10 meses",EDATE(Painel!$C$6,-10),IF(C65="8 meses",EDATE(Painel!$C$6,-8),IF(C65="6 meses",EDATE(Painel!$C$6,-6),IF(C65="4 meses",EDATE(Painel!$C$6,-4),IF(C65="3 meses",EDATE(Painel!$C$6,-3),IF(C65="2 meses",EDATE(Painel!$C$6,-2),IF(C65="1 mês",EDATE(Painel!$C$6,-1),IF(C65="2 semanas",Painel!$C$6-14,IF(C65="1 semana",Painel!$C$6-7,IF(C65="1 dia",Painel!$C$6-1,""))))))))))))</f>
        <v/>
      </c>
      <c r="E65" s="35"/>
      <c r="F65" s="39"/>
      <c r="G65" s="41" t="str">
        <f aca="true">IF(OR(B65="",F65="Feita",D65=""),"",IF(D65&lt;TODAY(),"Atrasada",IF(D65-TODAY()&lt;=30,"Este mês","")))</f>
        <v/>
      </c>
      <c r="I65" s="1" t="str">
        <f aca="false">IF(OR(B65="",D65="",F65="Feita"),"",D65+ROW()/100000)</f>
        <v/>
      </c>
    </row>
    <row r="66" customFormat="false" ht="15" hidden="false" customHeight="false" outlineLevel="0" collapsed="false">
      <c r="B66" s="32"/>
      <c r="C66" s="38"/>
      <c r="D66" s="40" t="str">
        <f aca="false">IF(C66="","",IF(C66="12 meses",EDATE(Painel!$C$6,-12),IF(C66="10 meses",EDATE(Painel!$C$6,-10),IF(C66="8 meses",EDATE(Painel!$C$6,-8),IF(C66="6 meses",EDATE(Painel!$C$6,-6),IF(C66="4 meses",EDATE(Painel!$C$6,-4),IF(C66="3 meses",EDATE(Painel!$C$6,-3),IF(C66="2 meses",EDATE(Painel!$C$6,-2),IF(C66="1 mês",EDATE(Painel!$C$6,-1),IF(C66="2 semanas",Painel!$C$6-14,IF(C66="1 semana",Painel!$C$6-7,IF(C66="1 dia",Painel!$C$6-1,""))))))))))))</f>
        <v/>
      </c>
      <c r="E66" s="32"/>
      <c r="F66" s="38"/>
      <c r="G66" s="41" t="str">
        <f aca="true">IF(OR(B66="",F66="Feita",D66=""),"",IF(D66&lt;TODAY(),"Atrasada",IF(D66-TODAY()&lt;=30,"Este mês","")))</f>
        <v/>
      </c>
      <c r="I66" s="1" t="str">
        <f aca="false">IF(OR(B66="",D66="",F66="Feita"),"",D66+ROW()/100000)</f>
        <v/>
      </c>
    </row>
    <row r="67" customFormat="false" ht="15" hidden="false" customHeight="false" outlineLevel="0" collapsed="false">
      <c r="B67" s="35"/>
      <c r="C67" s="39"/>
      <c r="D67" s="40" t="str">
        <f aca="false">IF(C67="","",IF(C67="12 meses",EDATE(Painel!$C$6,-12),IF(C67="10 meses",EDATE(Painel!$C$6,-10),IF(C67="8 meses",EDATE(Painel!$C$6,-8),IF(C67="6 meses",EDATE(Painel!$C$6,-6),IF(C67="4 meses",EDATE(Painel!$C$6,-4),IF(C67="3 meses",EDATE(Painel!$C$6,-3),IF(C67="2 meses",EDATE(Painel!$C$6,-2),IF(C67="1 mês",EDATE(Painel!$C$6,-1),IF(C67="2 semanas",Painel!$C$6-14,IF(C67="1 semana",Painel!$C$6-7,IF(C67="1 dia",Painel!$C$6-1,""))))))))))))</f>
        <v/>
      </c>
      <c r="E67" s="35"/>
      <c r="F67" s="39"/>
      <c r="G67" s="41" t="str">
        <f aca="true">IF(OR(B67="",F67="Feita",D67=""),"",IF(D67&lt;TODAY(),"Atrasada",IF(D67-TODAY()&lt;=30,"Este mês","")))</f>
        <v/>
      </c>
      <c r="I67" s="1" t="str">
        <f aca="false">IF(OR(B67="",D67="",F67="Feita"),"",D67+ROW()/100000)</f>
        <v/>
      </c>
    </row>
    <row r="68" customFormat="false" ht="15" hidden="false" customHeight="false" outlineLevel="0" collapsed="false">
      <c r="B68" s="32"/>
      <c r="C68" s="38"/>
      <c r="D68" s="40" t="str">
        <f aca="false">IF(C68="","",IF(C68="12 meses",EDATE(Painel!$C$6,-12),IF(C68="10 meses",EDATE(Painel!$C$6,-10),IF(C68="8 meses",EDATE(Painel!$C$6,-8),IF(C68="6 meses",EDATE(Painel!$C$6,-6),IF(C68="4 meses",EDATE(Painel!$C$6,-4),IF(C68="3 meses",EDATE(Painel!$C$6,-3),IF(C68="2 meses",EDATE(Painel!$C$6,-2),IF(C68="1 mês",EDATE(Painel!$C$6,-1),IF(C68="2 semanas",Painel!$C$6-14,IF(C68="1 semana",Painel!$C$6-7,IF(C68="1 dia",Painel!$C$6-1,""))))))))))))</f>
        <v/>
      </c>
      <c r="E68" s="32"/>
      <c r="F68" s="38"/>
      <c r="G68" s="41" t="str">
        <f aca="true">IF(OR(B68="",F68="Feita",D68=""),"",IF(D68&lt;TODAY(),"Atrasada",IF(D68-TODAY()&lt;=30,"Este mês","")))</f>
        <v/>
      </c>
      <c r="I68" s="1" t="str">
        <f aca="false">IF(OR(B68="",D68="",F68="Feita"),"",D68+ROW()/100000)</f>
        <v/>
      </c>
    </row>
    <row r="69" customFormat="false" ht="15" hidden="false" customHeight="false" outlineLevel="0" collapsed="false">
      <c r="B69" s="35"/>
      <c r="C69" s="39"/>
      <c r="D69" s="40" t="str">
        <f aca="false">IF(C69="","",IF(C69="12 meses",EDATE(Painel!$C$6,-12),IF(C69="10 meses",EDATE(Painel!$C$6,-10),IF(C69="8 meses",EDATE(Painel!$C$6,-8),IF(C69="6 meses",EDATE(Painel!$C$6,-6),IF(C69="4 meses",EDATE(Painel!$C$6,-4),IF(C69="3 meses",EDATE(Painel!$C$6,-3),IF(C69="2 meses",EDATE(Painel!$C$6,-2),IF(C69="1 mês",EDATE(Painel!$C$6,-1),IF(C69="2 semanas",Painel!$C$6-14,IF(C69="1 semana",Painel!$C$6-7,IF(C69="1 dia",Painel!$C$6-1,""))))))))))))</f>
        <v/>
      </c>
      <c r="E69" s="35"/>
      <c r="F69" s="39"/>
      <c r="G69" s="41" t="str">
        <f aca="true">IF(OR(B69="",F69="Feita",D69=""),"",IF(D69&lt;TODAY(),"Atrasada",IF(D69-TODAY()&lt;=30,"Este mês","")))</f>
        <v/>
      </c>
      <c r="I69" s="1" t="str">
        <f aca="false">IF(OR(B69="",D69="",F69="Feita"),"",D69+ROW()/100000)</f>
        <v/>
      </c>
    </row>
    <row r="70" customFormat="false" ht="15" hidden="false" customHeight="false" outlineLevel="0" collapsed="false">
      <c r="B70" s="32"/>
      <c r="C70" s="38"/>
      <c r="D70" s="40" t="str">
        <f aca="false">IF(C70="","",IF(C70="12 meses",EDATE(Painel!$C$6,-12),IF(C70="10 meses",EDATE(Painel!$C$6,-10),IF(C70="8 meses",EDATE(Painel!$C$6,-8),IF(C70="6 meses",EDATE(Painel!$C$6,-6),IF(C70="4 meses",EDATE(Painel!$C$6,-4),IF(C70="3 meses",EDATE(Painel!$C$6,-3),IF(C70="2 meses",EDATE(Painel!$C$6,-2),IF(C70="1 mês",EDATE(Painel!$C$6,-1),IF(C70="2 semanas",Painel!$C$6-14,IF(C70="1 semana",Painel!$C$6-7,IF(C70="1 dia",Painel!$C$6-1,""))))))))))))</f>
        <v/>
      </c>
      <c r="E70" s="32"/>
      <c r="F70" s="38"/>
      <c r="G70" s="41" t="str">
        <f aca="true">IF(OR(B70="",F70="Feita",D70=""),"",IF(D70&lt;TODAY(),"Atrasada",IF(D70-TODAY()&lt;=30,"Este mês","")))</f>
        <v/>
      </c>
      <c r="I70" s="1" t="str">
        <f aca="false">IF(OR(B70="",D70="",F70="Feita"),"",D70+ROW()/100000)</f>
        <v/>
      </c>
    </row>
    <row r="71" customFormat="false" ht="15" hidden="false" customHeight="false" outlineLevel="0" collapsed="false">
      <c r="B71" s="35"/>
      <c r="C71" s="39"/>
      <c r="D71" s="40" t="str">
        <f aca="false">IF(C71="","",IF(C71="12 meses",EDATE(Painel!$C$6,-12),IF(C71="10 meses",EDATE(Painel!$C$6,-10),IF(C71="8 meses",EDATE(Painel!$C$6,-8),IF(C71="6 meses",EDATE(Painel!$C$6,-6),IF(C71="4 meses",EDATE(Painel!$C$6,-4),IF(C71="3 meses",EDATE(Painel!$C$6,-3),IF(C71="2 meses",EDATE(Painel!$C$6,-2),IF(C71="1 mês",EDATE(Painel!$C$6,-1),IF(C71="2 semanas",Painel!$C$6-14,IF(C71="1 semana",Painel!$C$6-7,IF(C71="1 dia",Painel!$C$6-1,""))))))))))))</f>
        <v/>
      </c>
      <c r="E71" s="35"/>
      <c r="F71" s="39"/>
      <c r="G71" s="41" t="str">
        <f aca="true">IF(OR(B71="",F71="Feita",D71=""),"",IF(D71&lt;TODAY(),"Atrasada",IF(D71-TODAY()&lt;=30,"Este mês","")))</f>
        <v/>
      </c>
      <c r="I71" s="1" t="str">
        <f aca="false">IF(OR(B71="",D71="",F71="Feita"),"",D71+ROW()/100000)</f>
        <v/>
      </c>
    </row>
    <row r="72" customFormat="false" ht="15" hidden="false" customHeight="false" outlineLevel="0" collapsed="false">
      <c r="B72" s="32"/>
      <c r="C72" s="38"/>
      <c r="D72" s="40" t="str">
        <f aca="false">IF(C72="","",IF(C72="12 meses",EDATE(Painel!$C$6,-12),IF(C72="10 meses",EDATE(Painel!$C$6,-10),IF(C72="8 meses",EDATE(Painel!$C$6,-8),IF(C72="6 meses",EDATE(Painel!$C$6,-6),IF(C72="4 meses",EDATE(Painel!$C$6,-4),IF(C72="3 meses",EDATE(Painel!$C$6,-3),IF(C72="2 meses",EDATE(Painel!$C$6,-2),IF(C72="1 mês",EDATE(Painel!$C$6,-1),IF(C72="2 semanas",Painel!$C$6-14,IF(C72="1 semana",Painel!$C$6-7,IF(C72="1 dia",Painel!$C$6-1,""))))))))))))</f>
        <v/>
      </c>
      <c r="E72" s="32"/>
      <c r="F72" s="38"/>
      <c r="G72" s="41" t="str">
        <f aca="true">IF(OR(B72="",F72="Feita",D72=""),"",IF(D72&lt;TODAY(),"Atrasada",IF(D72-TODAY()&lt;=30,"Este mês","")))</f>
        <v/>
      </c>
      <c r="I72" s="1" t="str">
        <f aca="false">IF(OR(B72="",D72="",F72="Feita"),"",D72+ROW()/100000)</f>
        <v/>
      </c>
    </row>
    <row r="73" customFormat="false" ht="15" hidden="false" customHeight="false" outlineLevel="0" collapsed="false">
      <c r="B73" s="35"/>
      <c r="C73" s="39"/>
      <c r="D73" s="40" t="str">
        <f aca="false">IF(C73="","",IF(C73="12 meses",EDATE(Painel!$C$6,-12),IF(C73="10 meses",EDATE(Painel!$C$6,-10),IF(C73="8 meses",EDATE(Painel!$C$6,-8),IF(C73="6 meses",EDATE(Painel!$C$6,-6),IF(C73="4 meses",EDATE(Painel!$C$6,-4),IF(C73="3 meses",EDATE(Painel!$C$6,-3),IF(C73="2 meses",EDATE(Painel!$C$6,-2),IF(C73="1 mês",EDATE(Painel!$C$6,-1),IF(C73="2 semanas",Painel!$C$6-14,IF(C73="1 semana",Painel!$C$6-7,IF(C73="1 dia",Painel!$C$6-1,""))))))))))))</f>
        <v/>
      </c>
      <c r="E73" s="35"/>
      <c r="F73" s="39"/>
      <c r="G73" s="41" t="str">
        <f aca="true">IF(OR(B73="",F73="Feita",D73=""),"",IF(D73&lt;TODAY(),"Atrasada",IF(D73-TODAY()&lt;=30,"Este mês","")))</f>
        <v/>
      </c>
      <c r="I73" s="1" t="str">
        <f aca="false">IF(OR(B73="",D73="",F73="Feita"),"",D73+ROW()/100000)</f>
        <v/>
      </c>
    </row>
    <row r="74" customFormat="false" ht="15" hidden="false" customHeight="false" outlineLevel="0" collapsed="false">
      <c r="B74" s="32"/>
      <c r="C74" s="38"/>
      <c r="D74" s="40" t="str">
        <f aca="false">IF(C74="","",IF(C74="12 meses",EDATE(Painel!$C$6,-12),IF(C74="10 meses",EDATE(Painel!$C$6,-10),IF(C74="8 meses",EDATE(Painel!$C$6,-8),IF(C74="6 meses",EDATE(Painel!$C$6,-6),IF(C74="4 meses",EDATE(Painel!$C$6,-4),IF(C74="3 meses",EDATE(Painel!$C$6,-3),IF(C74="2 meses",EDATE(Painel!$C$6,-2),IF(C74="1 mês",EDATE(Painel!$C$6,-1),IF(C74="2 semanas",Painel!$C$6-14,IF(C74="1 semana",Painel!$C$6-7,IF(C74="1 dia",Painel!$C$6-1,""))))))))))))</f>
        <v/>
      </c>
      <c r="E74" s="32"/>
      <c r="F74" s="38"/>
      <c r="G74" s="41" t="str">
        <f aca="true">IF(OR(B74="",F74="Feita",D74=""),"",IF(D74&lt;TODAY(),"Atrasada",IF(D74-TODAY()&lt;=30,"Este mês","")))</f>
        <v/>
      </c>
      <c r="I74" s="1" t="str">
        <f aca="false">IF(OR(B74="",D74="",F74="Feita"),"",D74+ROW()/100000)</f>
        <v/>
      </c>
    </row>
    <row r="75" customFormat="false" ht="15" hidden="false" customHeight="false" outlineLevel="0" collapsed="false">
      <c r="B75" s="35"/>
      <c r="C75" s="39"/>
      <c r="D75" s="40" t="str">
        <f aca="false">IF(C75="","",IF(C75="12 meses",EDATE(Painel!$C$6,-12),IF(C75="10 meses",EDATE(Painel!$C$6,-10),IF(C75="8 meses",EDATE(Painel!$C$6,-8),IF(C75="6 meses",EDATE(Painel!$C$6,-6),IF(C75="4 meses",EDATE(Painel!$C$6,-4),IF(C75="3 meses",EDATE(Painel!$C$6,-3),IF(C75="2 meses",EDATE(Painel!$C$6,-2),IF(C75="1 mês",EDATE(Painel!$C$6,-1),IF(C75="2 semanas",Painel!$C$6-14,IF(C75="1 semana",Painel!$C$6-7,IF(C75="1 dia",Painel!$C$6-1,""))))))))))))</f>
        <v/>
      </c>
      <c r="E75" s="35"/>
      <c r="F75" s="39"/>
      <c r="G75" s="41" t="str">
        <f aca="true">IF(OR(B75="",F75="Feita",D75=""),"",IF(D75&lt;TODAY(),"Atrasada",IF(D75-TODAY()&lt;=30,"Este mês","")))</f>
        <v/>
      </c>
      <c r="I75" s="1" t="str">
        <f aca="false">IF(OR(B75="",D75="",F75="Feita"),"",D75+ROW()/100000)</f>
        <v/>
      </c>
    </row>
    <row r="76" customFormat="false" ht="15" hidden="false" customHeight="false" outlineLevel="0" collapsed="false">
      <c r="B76" s="32"/>
      <c r="C76" s="38"/>
      <c r="D76" s="40" t="str">
        <f aca="false">IF(C76="","",IF(C76="12 meses",EDATE(Painel!$C$6,-12),IF(C76="10 meses",EDATE(Painel!$C$6,-10),IF(C76="8 meses",EDATE(Painel!$C$6,-8),IF(C76="6 meses",EDATE(Painel!$C$6,-6),IF(C76="4 meses",EDATE(Painel!$C$6,-4),IF(C76="3 meses",EDATE(Painel!$C$6,-3),IF(C76="2 meses",EDATE(Painel!$C$6,-2),IF(C76="1 mês",EDATE(Painel!$C$6,-1),IF(C76="2 semanas",Painel!$C$6-14,IF(C76="1 semana",Painel!$C$6-7,IF(C76="1 dia",Painel!$C$6-1,""))))))))))))</f>
        <v/>
      </c>
      <c r="E76" s="32"/>
      <c r="F76" s="38"/>
      <c r="G76" s="41" t="str">
        <f aca="true">IF(OR(B76="",F76="Feita",D76=""),"",IF(D76&lt;TODAY(),"Atrasada",IF(D76-TODAY()&lt;=30,"Este mês","")))</f>
        <v/>
      </c>
      <c r="I76" s="1" t="str">
        <f aca="false">IF(OR(B76="",D76="",F76="Feita"),"",D76+ROW()/100000)</f>
        <v/>
      </c>
    </row>
    <row r="77" customFormat="false" ht="15" hidden="false" customHeight="false" outlineLevel="0" collapsed="false">
      <c r="B77" s="35"/>
      <c r="C77" s="39"/>
      <c r="D77" s="40" t="str">
        <f aca="false">IF(C77="","",IF(C77="12 meses",EDATE(Painel!$C$6,-12),IF(C77="10 meses",EDATE(Painel!$C$6,-10),IF(C77="8 meses",EDATE(Painel!$C$6,-8),IF(C77="6 meses",EDATE(Painel!$C$6,-6),IF(C77="4 meses",EDATE(Painel!$C$6,-4),IF(C77="3 meses",EDATE(Painel!$C$6,-3),IF(C77="2 meses",EDATE(Painel!$C$6,-2),IF(C77="1 mês",EDATE(Painel!$C$6,-1),IF(C77="2 semanas",Painel!$C$6-14,IF(C77="1 semana",Painel!$C$6-7,IF(C77="1 dia",Painel!$C$6-1,""))))))))))))</f>
        <v/>
      </c>
      <c r="E77" s="35"/>
      <c r="F77" s="39"/>
      <c r="G77" s="41" t="str">
        <f aca="true">IF(OR(B77="",F77="Feita",D77=""),"",IF(D77&lt;TODAY(),"Atrasada",IF(D77-TODAY()&lt;=30,"Este mês","")))</f>
        <v/>
      </c>
      <c r="I77" s="1" t="str">
        <f aca="false">IF(OR(B77="",D77="",F77="Feita"),"",D77+ROW()/100000)</f>
        <v/>
      </c>
    </row>
    <row r="78" customFormat="false" ht="15" hidden="false" customHeight="false" outlineLevel="0" collapsed="false">
      <c r="B78" s="32"/>
      <c r="C78" s="38"/>
      <c r="D78" s="40" t="str">
        <f aca="false">IF(C78="","",IF(C78="12 meses",EDATE(Painel!$C$6,-12),IF(C78="10 meses",EDATE(Painel!$C$6,-10),IF(C78="8 meses",EDATE(Painel!$C$6,-8),IF(C78="6 meses",EDATE(Painel!$C$6,-6),IF(C78="4 meses",EDATE(Painel!$C$6,-4),IF(C78="3 meses",EDATE(Painel!$C$6,-3),IF(C78="2 meses",EDATE(Painel!$C$6,-2),IF(C78="1 mês",EDATE(Painel!$C$6,-1),IF(C78="2 semanas",Painel!$C$6-14,IF(C78="1 semana",Painel!$C$6-7,IF(C78="1 dia",Painel!$C$6-1,""))))))))))))</f>
        <v/>
      </c>
      <c r="E78" s="32"/>
      <c r="F78" s="38"/>
      <c r="G78" s="41" t="str">
        <f aca="true">IF(OR(B78="",F78="Feita",D78=""),"",IF(D78&lt;TODAY(),"Atrasada",IF(D78-TODAY()&lt;=30,"Este mês","")))</f>
        <v/>
      </c>
      <c r="I78" s="1" t="str">
        <f aca="false">IF(OR(B78="",D78="",F78="Feita"),"",D78+ROW()/100000)</f>
        <v/>
      </c>
    </row>
    <row r="79" customFormat="false" ht="15" hidden="false" customHeight="false" outlineLevel="0" collapsed="false">
      <c r="B79" s="35"/>
      <c r="C79" s="39"/>
      <c r="D79" s="40" t="str">
        <f aca="false">IF(C79="","",IF(C79="12 meses",EDATE(Painel!$C$6,-12),IF(C79="10 meses",EDATE(Painel!$C$6,-10),IF(C79="8 meses",EDATE(Painel!$C$6,-8),IF(C79="6 meses",EDATE(Painel!$C$6,-6),IF(C79="4 meses",EDATE(Painel!$C$6,-4),IF(C79="3 meses",EDATE(Painel!$C$6,-3),IF(C79="2 meses",EDATE(Painel!$C$6,-2),IF(C79="1 mês",EDATE(Painel!$C$6,-1),IF(C79="2 semanas",Painel!$C$6-14,IF(C79="1 semana",Painel!$C$6-7,IF(C79="1 dia",Painel!$C$6-1,""))))))))))))</f>
        <v/>
      </c>
      <c r="E79" s="35"/>
      <c r="F79" s="39"/>
      <c r="G79" s="41" t="str">
        <f aca="true">IF(OR(B79="",F79="Feita",D79=""),"",IF(D79&lt;TODAY(),"Atrasada",IF(D79-TODAY()&lt;=30,"Este mês","")))</f>
        <v/>
      </c>
      <c r="I79" s="1" t="str">
        <f aca="false">IF(OR(B79="",D79="",F79="Feita"),"",D79+ROW()/100000)</f>
        <v/>
      </c>
    </row>
    <row r="80" customFormat="false" ht="15" hidden="false" customHeight="false" outlineLevel="0" collapsed="false">
      <c r="B80" s="32"/>
      <c r="C80" s="38"/>
      <c r="D80" s="40" t="str">
        <f aca="false">IF(C80="","",IF(C80="12 meses",EDATE(Painel!$C$6,-12),IF(C80="10 meses",EDATE(Painel!$C$6,-10),IF(C80="8 meses",EDATE(Painel!$C$6,-8),IF(C80="6 meses",EDATE(Painel!$C$6,-6),IF(C80="4 meses",EDATE(Painel!$C$6,-4),IF(C80="3 meses",EDATE(Painel!$C$6,-3),IF(C80="2 meses",EDATE(Painel!$C$6,-2),IF(C80="1 mês",EDATE(Painel!$C$6,-1),IF(C80="2 semanas",Painel!$C$6-14,IF(C80="1 semana",Painel!$C$6-7,IF(C80="1 dia",Painel!$C$6-1,""))))))))))))</f>
        <v/>
      </c>
      <c r="E80" s="32"/>
      <c r="F80" s="38"/>
      <c r="G80" s="41" t="str">
        <f aca="true">IF(OR(B80="",F80="Feita",D80=""),"",IF(D80&lt;TODAY(),"Atrasada",IF(D80-TODAY()&lt;=30,"Este mês","")))</f>
        <v/>
      </c>
      <c r="I80" s="1" t="str">
        <f aca="false">IF(OR(B80="",D80="",F80="Feita"),"",D80+ROW()/100000)</f>
        <v/>
      </c>
    </row>
    <row r="81" customFormat="false" ht="15" hidden="false" customHeight="false" outlineLevel="0" collapsed="false">
      <c r="B81" s="35"/>
      <c r="C81" s="39"/>
      <c r="D81" s="40" t="str">
        <f aca="false">IF(C81="","",IF(C81="12 meses",EDATE(Painel!$C$6,-12),IF(C81="10 meses",EDATE(Painel!$C$6,-10),IF(C81="8 meses",EDATE(Painel!$C$6,-8),IF(C81="6 meses",EDATE(Painel!$C$6,-6),IF(C81="4 meses",EDATE(Painel!$C$6,-4),IF(C81="3 meses",EDATE(Painel!$C$6,-3),IF(C81="2 meses",EDATE(Painel!$C$6,-2),IF(C81="1 mês",EDATE(Painel!$C$6,-1),IF(C81="2 semanas",Painel!$C$6-14,IF(C81="1 semana",Painel!$C$6-7,IF(C81="1 dia",Painel!$C$6-1,""))))))))))))</f>
        <v/>
      </c>
      <c r="E81" s="35"/>
      <c r="F81" s="39"/>
      <c r="G81" s="41" t="str">
        <f aca="true">IF(OR(B81="",F81="Feita",D81=""),"",IF(D81&lt;TODAY(),"Atrasada",IF(D81-TODAY()&lt;=30,"Este mês","")))</f>
        <v/>
      </c>
      <c r="I81" s="1" t="str">
        <f aca="false">IF(OR(B81="",D81="",F81="Feita"),"",D81+ROW()/100000)</f>
        <v/>
      </c>
    </row>
    <row r="82" customFormat="false" ht="15" hidden="false" customHeight="false" outlineLevel="0" collapsed="false">
      <c r="B82" s="32"/>
      <c r="C82" s="38"/>
      <c r="D82" s="40" t="str">
        <f aca="false">IF(C82="","",IF(C82="12 meses",EDATE(Painel!$C$6,-12),IF(C82="10 meses",EDATE(Painel!$C$6,-10),IF(C82="8 meses",EDATE(Painel!$C$6,-8),IF(C82="6 meses",EDATE(Painel!$C$6,-6),IF(C82="4 meses",EDATE(Painel!$C$6,-4),IF(C82="3 meses",EDATE(Painel!$C$6,-3),IF(C82="2 meses",EDATE(Painel!$C$6,-2),IF(C82="1 mês",EDATE(Painel!$C$6,-1),IF(C82="2 semanas",Painel!$C$6-14,IF(C82="1 semana",Painel!$C$6-7,IF(C82="1 dia",Painel!$C$6-1,""))))))))))))</f>
        <v/>
      </c>
      <c r="E82" s="32"/>
      <c r="F82" s="38"/>
      <c r="G82" s="41" t="str">
        <f aca="true">IF(OR(B82="",F82="Feita",D82=""),"",IF(D82&lt;TODAY(),"Atrasada",IF(D82-TODAY()&lt;=30,"Este mês","")))</f>
        <v/>
      </c>
      <c r="I82" s="1" t="str">
        <f aca="false">IF(OR(B82="",D82="",F82="Feita"),"",D82+ROW()/100000)</f>
        <v/>
      </c>
    </row>
    <row r="83" customFormat="false" ht="15" hidden="false" customHeight="false" outlineLevel="0" collapsed="false">
      <c r="B83" s="35"/>
      <c r="C83" s="39"/>
      <c r="D83" s="40" t="str">
        <f aca="false">IF(C83="","",IF(C83="12 meses",EDATE(Painel!$C$6,-12),IF(C83="10 meses",EDATE(Painel!$C$6,-10),IF(C83="8 meses",EDATE(Painel!$C$6,-8),IF(C83="6 meses",EDATE(Painel!$C$6,-6),IF(C83="4 meses",EDATE(Painel!$C$6,-4),IF(C83="3 meses",EDATE(Painel!$C$6,-3),IF(C83="2 meses",EDATE(Painel!$C$6,-2),IF(C83="1 mês",EDATE(Painel!$C$6,-1),IF(C83="2 semanas",Painel!$C$6-14,IF(C83="1 semana",Painel!$C$6-7,IF(C83="1 dia",Painel!$C$6-1,""))))))))))))</f>
        <v/>
      </c>
      <c r="E83" s="35"/>
      <c r="F83" s="39"/>
      <c r="G83" s="41" t="str">
        <f aca="true">IF(OR(B83="",F83="Feita",D83=""),"",IF(D83&lt;TODAY(),"Atrasada",IF(D83-TODAY()&lt;=30,"Este mês","")))</f>
        <v/>
      </c>
      <c r="I83" s="1" t="str">
        <f aca="false">IF(OR(B83="",D83="",F83="Feita"),"",D83+ROW()/100000)</f>
        <v/>
      </c>
    </row>
    <row r="84" customFormat="false" ht="15" hidden="false" customHeight="false" outlineLevel="0" collapsed="false">
      <c r="B84" s="32"/>
      <c r="C84" s="38"/>
      <c r="D84" s="40" t="str">
        <f aca="false">IF(C84="","",IF(C84="12 meses",EDATE(Painel!$C$6,-12),IF(C84="10 meses",EDATE(Painel!$C$6,-10),IF(C84="8 meses",EDATE(Painel!$C$6,-8),IF(C84="6 meses",EDATE(Painel!$C$6,-6),IF(C84="4 meses",EDATE(Painel!$C$6,-4),IF(C84="3 meses",EDATE(Painel!$C$6,-3),IF(C84="2 meses",EDATE(Painel!$C$6,-2),IF(C84="1 mês",EDATE(Painel!$C$6,-1),IF(C84="2 semanas",Painel!$C$6-14,IF(C84="1 semana",Painel!$C$6-7,IF(C84="1 dia",Painel!$C$6-1,""))))))))))))</f>
        <v/>
      </c>
      <c r="E84" s="32"/>
      <c r="F84" s="38"/>
      <c r="G84" s="41" t="str">
        <f aca="true">IF(OR(B84="",F84="Feita",D84=""),"",IF(D84&lt;TODAY(),"Atrasada",IF(D84-TODAY()&lt;=30,"Este mês","")))</f>
        <v/>
      </c>
      <c r="I84" s="1" t="str">
        <f aca="false">IF(OR(B84="",D84="",F84="Feita"),"",D84+ROW()/100000)</f>
        <v/>
      </c>
    </row>
    <row r="85" customFormat="false" ht="15" hidden="false" customHeight="false" outlineLevel="0" collapsed="false">
      <c r="B85" s="35"/>
      <c r="C85" s="39"/>
      <c r="D85" s="40" t="str">
        <f aca="false">IF(C85="","",IF(C85="12 meses",EDATE(Painel!$C$6,-12),IF(C85="10 meses",EDATE(Painel!$C$6,-10),IF(C85="8 meses",EDATE(Painel!$C$6,-8),IF(C85="6 meses",EDATE(Painel!$C$6,-6),IF(C85="4 meses",EDATE(Painel!$C$6,-4),IF(C85="3 meses",EDATE(Painel!$C$6,-3),IF(C85="2 meses",EDATE(Painel!$C$6,-2),IF(C85="1 mês",EDATE(Painel!$C$6,-1),IF(C85="2 semanas",Painel!$C$6-14,IF(C85="1 semana",Painel!$C$6-7,IF(C85="1 dia",Painel!$C$6-1,""))))))))))))</f>
        <v/>
      </c>
      <c r="E85" s="35"/>
      <c r="F85" s="39"/>
      <c r="G85" s="41" t="str">
        <f aca="true">IF(OR(B85="",F85="Feita",D85=""),"",IF(D85&lt;TODAY(),"Atrasada",IF(D85-TODAY()&lt;=30,"Este mês","")))</f>
        <v/>
      </c>
      <c r="I85" s="1" t="str">
        <f aca="false">IF(OR(B85="",D85="",F85="Feita"),"",D85+ROW()/100000)</f>
        <v/>
      </c>
    </row>
  </sheetData>
  <mergeCells count="2">
    <mergeCell ref="B2:G2"/>
    <mergeCell ref="B3:G3"/>
  </mergeCells>
  <conditionalFormatting sqref="G6:G85">
    <cfRule type="expression" priority="2" aboveAverage="0" equalAverage="0" bottom="0" percent="0" rank="0" text="" dxfId="6">
      <formula>G6="Atrasada"</formula>
    </cfRule>
    <cfRule type="expression" priority="3" aboveAverage="0" equalAverage="0" bottom="0" percent="0" rank="0" text="" dxfId="5">
      <formula>G6="Este mês"</formula>
    </cfRule>
  </conditionalFormatting>
  <conditionalFormatting sqref="B6:G85">
    <cfRule type="expression" priority="4" aboveAverage="0" equalAverage="0" bottom="0" percent="0" rank="0" text="" dxfId="7">
      <formula>$F6="Feita"</formula>
    </cfRule>
  </conditionalFormatting>
  <dataValidations count="2">
    <dataValidation allowBlank="true" error="Escolha um item da lista." errorStyle="stop" errorTitle="Valor inválido" operator="between" showDropDown="false" showErrorMessage="false" showInputMessage="false" sqref="C6:C85" type="list">
      <formula1>"12 meses,10 meses,8 meses,6 meses,4 meses,3 meses,2 meses,1 mês,2 semanas,1 semana,1 dia"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F6:F85" type="list">
      <formula1>"A fazer,Fazendo,Feita"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139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9" t="s">
        <v>140</v>
      </c>
    </row>
    <row r="6" customFormat="false" ht="19.5" hidden="false" customHeight="true" outlineLevel="0" collapsed="false">
      <c r="B6" s="43" t="n">
        <v>1</v>
      </c>
      <c r="C6" s="44" t="s">
        <v>141</v>
      </c>
    </row>
    <row r="7" customFormat="false" ht="19.5" hidden="false" customHeight="true" outlineLevel="0" collapsed="false">
      <c r="B7" s="43" t="n">
        <v>2</v>
      </c>
      <c r="C7" s="44" t="s">
        <v>142</v>
      </c>
    </row>
    <row r="8" customFormat="false" ht="19.5" hidden="false" customHeight="true" outlineLevel="0" collapsed="false">
      <c r="B8" s="43" t="n">
        <v>3</v>
      </c>
      <c r="C8" s="44" t="s">
        <v>143</v>
      </c>
    </row>
    <row r="9" customFormat="false" ht="30" hidden="false" customHeight="true" outlineLevel="0" collapsed="false">
      <c r="B9" s="43" t="n">
        <v>4</v>
      </c>
      <c r="C9" s="44" t="s">
        <v>144</v>
      </c>
    </row>
    <row r="10" customFormat="false" ht="19.5" hidden="false" customHeight="true" outlineLevel="0" collapsed="false">
      <c r="B10" s="43" t="n">
        <v>5</v>
      </c>
      <c r="C10" s="44" t="s">
        <v>145</v>
      </c>
    </row>
    <row r="12" customFormat="false" ht="15" hidden="false" customHeight="false" outlineLevel="0" collapsed="false">
      <c r="B12" s="19" t="s">
        <v>146</v>
      </c>
    </row>
    <row r="13" customFormat="false" ht="15" hidden="false" customHeight="false" outlineLevel="0" collapsed="false">
      <c r="B13" s="45"/>
      <c r="C13" s="46" t="s">
        <v>147</v>
      </c>
    </row>
    <row r="14" customFormat="false" ht="15" hidden="false" customHeight="false" outlineLevel="0" collapsed="false">
      <c r="B14" s="47"/>
      <c r="C14" s="46" t="s">
        <v>148</v>
      </c>
    </row>
    <row r="16" customFormat="false" ht="15" hidden="false" customHeight="false" outlineLevel="0" collapsed="false">
      <c r="B16" s="19" t="s">
        <v>149</v>
      </c>
    </row>
    <row r="17" customFormat="false" ht="19.5" hidden="false" customHeight="true" outlineLevel="0" collapsed="false">
      <c r="B17" s="48" t="s">
        <v>150</v>
      </c>
      <c r="C17" s="44" t="s">
        <v>151</v>
      </c>
    </row>
    <row r="18" customFormat="false" ht="19.5" hidden="false" customHeight="true" outlineLevel="0" collapsed="false">
      <c r="B18" s="48" t="s">
        <v>150</v>
      </c>
      <c r="C18" s="44" t="s">
        <v>152</v>
      </c>
    </row>
    <row r="19" customFormat="false" ht="19.5" hidden="false" customHeight="true" outlineLevel="0" collapsed="false">
      <c r="B19" s="48" t="s">
        <v>150</v>
      </c>
      <c r="C19" s="44" t="s">
        <v>153</v>
      </c>
    </row>
    <row r="20" customFormat="false" ht="19.5" hidden="false" customHeight="true" outlineLevel="0" collapsed="false">
      <c r="B20" s="48" t="s">
        <v>150</v>
      </c>
      <c r="C20" s="44" t="s">
        <v>154</v>
      </c>
    </row>
    <row r="22" customFormat="false" ht="15" hidden="false" customHeight="false" outlineLevel="0" collapsed="false">
      <c r="C22" s="49" t="s">
        <v>155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2026-10-18T19:07:53Z</dcterms:created>
  <dc:creator>openpyxl</dc:creator>
  <dc:description/>
  <dc:language>en-US</dc:language>
  <cp:lastModifiedBy/>
  <dcterms:modified xsi:type="dcterms:W3CDTF">2026-10-18T18:25:15Z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