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uncionários" sheetId="1" state="visible" r:id="rId3"/>
    <sheet name="Como usar" sheetId="2" state="visible" r:id="rId4"/>
  </sheets>
  <definedNames>
    <definedName function="false" hidden="false" localSheetId="0" name="_xlnm.Print_Area" vbProcedure="false">Funcionários!$B$2:$U$39</definedName>
    <definedName function="false" hidden="true" localSheetId="0" name="_xlnm._FilterDatabase" vbProcedure="false">Funcionários!$B$12:$P$112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<sst xmlns="http://schemas.openxmlformats.org/spreadsheetml/2006/main" count="136" uniqueCount="115">
  <si>
    <t xml:space="preserve">Cadastro de Funcionários</t>
  </si>
  <si>
    <t xml:space="preserve">Ficha da equipe em uma tabela. Tempo de casa, idade, aniversariantes e o fim do contrato de experiência são automáticos.</t>
  </si>
  <si>
    <t xml:space="preserve">FUNCIONÁRIOS ATIVOS</t>
  </si>
  <si>
    <t xml:space="preserve">FOLHA SALARIAL (ATIVOS)</t>
  </si>
  <si>
    <t xml:space="preserve">SALÁRIO MÉDIO</t>
  </si>
  <si>
    <t xml:space="preserve">ANIVERSARIANTES DO MÊS</t>
  </si>
  <si>
    <t xml:space="preserve">EXPERIÊNCIA VENCENDO</t>
  </si>
  <si>
    <t xml:space="preserve">TEMPO MÉDIO DE CASA</t>
  </si>
  <si>
    <t xml:space="preserve">Fim da experiência: contrato de 45 + 45 dias (90 no total). Alerta quando faltam 15 dias ou menos para vencer.</t>
  </si>
  <si>
    <t xml:space="preserve">Pessoas por setor</t>
  </si>
  <si>
    <t xml:space="preserve">Matrícula</t>
  </si>
  <si>
    <t xml:space="preserve">Nome completo</t>
  </si>
  <si>
    <t xml:space="preserve">CPF</t>
  </si>
  <si>
    <t xml:space="preserve">Cargo</t>
  </si>
  <si>
    <t xml:space="preserve">Setor</t>
  </si>
  <si>
    <t xml:space="preserve">Admissão</t>
  </si>
  <si>
    <t xml:space="preserve">Salário</t>
  </si>
  <si>
    <t xml:space="preserve">Nascimento</t>
  </si>
  <si>
    <t xml:space="preserve">Telefone</t>
  </si>
  <si>
    <t xml:space="preserve">E-mail</t>
  </si>
  <si>
    <t xml:space="preserve">Situação</t>
  </si>
  <si>
    <t xml:space="preserve">Tempo de casa (anos)</t>
  </si>
  <si>
    <t xml:space="preserve">Idade</t>
  </si>
  <si>
    <t xml:space="preserve">Aniv. no mês</t>
  </si>
  <si>
    <t xml:space="preserve">Experiência</t>
  </si>
  <si>
    <t xml:space="preserve">Ativos</t>
  </si>
  <si>
    <t xml:space="preserve">Folha</t>
  </si>
  <si>
    <t xml:space="preserve">001</t>
  </si>
  <si>
    <t xml:space="preserve">Ana Souza</t>
  </si>
  <si>
    <t xml:space="preserve">100.200.300-10</t>
  </si>
  <si>
    <t xml:space="preserve">Analista financeira</t>
  </si>
  <si>
    <t xml:space="preserve">Financeiro</t>
  </si>
  <si>
    <t xml:space="preserve">(11) 98000-1000</t>
  </si>
  <si>
    <t xml:space="preserve">ana@empresa.com.br</t>
  </si>
  <si>
    <t xml:space="preserve">Ativo</t>
  </si>
  <si>
    <t xml:space="preserve">Administrativo</t>
  </si>
  <si>
    <t xml:space="preserve">002</t>
  </si>
  <si>
    <t xml:space="preserve">Bruno Lima</t>
  </si>
  <si>
    <t xml:space="preserve">137.213.307-11</t>
  </si>
  <si>
    <t xml:space="preserve">Vendedor</t>
  </si>
  <si>
    <t xml:space="preserve">Comercial</t>
  </si>
  <si>
    <t xml:space="preserve">(11) 98111-1097</t>
  </si>
  <si>
    <t xml:space="preserve">bruno@empresa.com.br</t>
  </si>
  <si>
    <t xml:space="preserve">Férias</t>
  </si>
  <si>
    <t xml:space="preserve">003</t>
  </si>
  <si>
    <t xml:space="preserve">Carla Mendes</t>
  </si>
  <si>
    <t xml:space="preserve">174.226.314-12</t>
  </si>
  <si>
    <t xml:space="preserve">Assistente de RH</t>
  </si>
  <si>
    <t xml:space="preserve">RH</t>
  </si>
  <si>
    <t xml:space="preserve">(11) 98222-1194</t>
  </si>
  <si>
    <t xml:space="preserve">carla@empresa.com.br</t>
  </si>
  <si>
    <t xml:space="preserve">004</t>
  </si>
  <si>
    <t xml:space="preserve">Diego Rocha</t>
  </si>
  <si>
    <t xml:space="preserve">211.239.321-13</t>
  </si>
  <si>
    <t xml:space="preserve">Auxiliar de estoque</t>
  </si>
  <si>
    <t xml:space="preserve">Logística</t>
  </si>
  <si>
    <t xml:space="preserve">(11) 98333-1291</t>
  </si>
  <si>
    <t xml:space="preserve">diego@empresa.com.br</t>
  </si>
  <si>
    <t xml:space="preserve">Operacional</t>
  </si>
  <si>
    <t xml:space="preserve">005</t>
  </si>
  <si>
    <t xml:space="preserve">Eduarda Alves</t>
  </si>
  <si>
    <t xml:space="preserve">248.252.328-14</t>
  </si>
  <si>
    <t xml:space="preserve">Recepcionista</t>
  </si>
  <si>
    <t xml:space="preserve">Atendimento</t>
  </si>
  <si>
    <t xml:space="preserve">(11) 98444-1388</t>
  </si>
  <si>
    <t xml:space="preserve">eduarda@empresa.com.br</t>
  </si>
  <si>
    <t xml:space="preserve">006</t>
  </si>
  <si>
    <t xml:space="preserve">Felipe Costa</t>
  </si>
  <si>
    <t xml:space="preserve">285.265.335-15</t>
  </si>
  <si>
    <t xml:space="preserve">Motorista</t>
  </si>
  <si>
    <t xml:space="preserve">(11) 98555-1485</t>
  </si>
  <si>
    <t xml:space="preserve">felipe@empresa.com.br</t>
  </si>
  <si>
    <t xml:space="preserve">Afastado</t>
  </si>
  <si>
    <t xml:space="preserve">007</t>
  </si>
  <si>
    <t xml:space="preserve">Gabriela Nunes</t>
  </si>
  <si>
    <t xml:space="preserve">322.278.342-16</t>
  </si>
  <si>
    <t xml:space="preserve">Auxiliar administrativa</t>
  </si>
  <si>
    <t xml:space="preserve">(11) 98666-1582</t>
  </si>
  <si>
    <t xml:space="preserve">gabriela@empresa.com.br</t>
  </si>
  <si>
    <t xml:space="preserve">TI</t>
  </si>
  <si>
    <t xml:space="preserve">008</t>
  </si>
  <si>
    <t xml:space="preserve">Henrique Dias</t>
  </si>
  <si>
    <t xml:space="preserve">359.291.349-17</t>
  </si>
  <si>
    <t xml:space="preserve">Gerente comercial</t>
  </si>
  <si>
    <t xml:space="preserve">(11) 98777-1679</t>
  </si>
  <si>
    <t xml:space="preserve">henrique@empresa.com.br</t>
  </si>
  <si>
    <t xml:space="preserve">009</t>
  </si>
  <si>
    <t xml:space="preserve">Isabela Prado</t>
  </si>
  <si>
    <t xml:space="preserve">396.304.356-18</t>
  </si>
  <si>
    <t xml:space="preserve">Analista de TI</t>
  </si>
  <si>
    <t xml:space="preserve">(11) 98888-1776</t>
  </si>
  <si>
    <t xml:space="preserve">isabela@empresa.com.br</t>
  </si>
  <si>
    <t xml:space="preserve">Diretoria</t>
  </si>
  <si>
    <t xml:space="preserve">010</t>
  </si>
  <si>
    <t xml:space="preserve">João Teixeira</t>
  </si>
  <si>
    <t xml:space="preserve">433.317.363-19</t>
  </si>
  <si>
    <t xml:space="preserve">(11) 98999-1873</t>
  </si>
  <si>
    <t xml:space="preserve">joão@empresa.com.br</t>
  </si>
  <si>
    <t xml:space="preserve">Desligado</t>
  </si>
  <si>
    <t xml:space="preserve">Como usar esta planilha</t>
  </si>
  <si>
    <t xml:space="preserve">Passo a passo</t>
  </si>
  <si>
    <t xml:space="preserve">Cadastre cada funcionário com os dados pessoais, cargo, setor, admissão e salário.</t>
  </si>
  <si>
    <t xml:space="preserve">Mantenha a coluna Situação atualizada: Ativo, Férias, Afastado ou Desligado.</t>
  </si>
  <si>
    <t xml:space="preserve">Tempo de casa, idade, aniversariantes do mês e fim da experiência são calculados sozinhos.</t>
  </si>
  <si>
    <t xml:space="preserve">Use o filtro do cabeçalho para ver só um setor ou só os ativos.</t>
  </si>
  <si>
    <t xml:space="preserve">Os indicadores no topo e o resumo por setor consideram apenas os funcionários ativos.</t>
  </si>
  <si>
    <t xml:space="preserve">Legenda de cores</t>
  </si>
  <si>
    <t xml:space="preserve">Células brancas: é aqui que você digita.</t>
  </si>
  <si>
    <t xml:space="preserve">Células cinza: calculam sozinhas. Não precisa mexer.</t>
  </si>
  <si>
    <t xml:space="preserve">Dicas</t>
  </si>
  <si>
    <t xml:space="preserve">•</t>
  </si>
  <si>
    <t xml:space="preserve">O contrato de experiência pode durar até 90 dias. Fique de olho no alerta laranja para decidir a efetivação a tempo.</t>
  </si>
  <si>
    <t xml:space="preserve">Este arquivo tem dados pessoais (LGPD): guarde em local seguro e com acesso restrito.</t>
  </si>
  <si>
    <t xml:space="preserve">As linhas de exemplo podem ser apagadas. Funciona no Excel, Google Planilhas e LibreOffice.</t>
  </si>
  <si>
    <t xml:space="preserve">Modelo gratuito do DocFree · docfree.com.br · planilhas e modelos sem cadastro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</si>
</sst>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"/>
    <numFmt numFmtId="166" formatCode="&quot;R$ &quot;#,##0.00;[RED]&quot;-R$ &quot;#,##0.00;\-"/>
    <numFmt numFmtId="167" formatCode="dd/mm/yyyy"/>
    <numFmt numFmtId="168" formatCode="0.0"/>
    <numFmt numFmtId="169" formatCode="General"/>
  </numFmts>
  <fonts count="2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rial"/>
      <family val="0"/>
      <charset val="1"/>
    </font>
    <font>
      <sz val="9.5"/>
      <color rgb="FFE4EEEA"/>
      <name val="Arial"/>
      <family val="0"/>
      <charset val="1"/>
    </font>
    <font>
      <b val="true"/>
      <sz val="8.5"/>
      <color rgb="FFFFFFFF"/>
      <name val="Arial"/>
      <family val="0"/>
      <charset val="1"/>
    </font>
    <font>
      <b val="true"/>
      <sz val="17"/>
      <color rgb="FF13241F"/>
      <name val="Arial"/>
      <family val="0"/>
      <charset val="1"/>
    </font>
    <font>
      <b val="true"/>
      <sz val="17"/>
      <color rgb="FF2B5CB8"/>
      <name val="Arial"/>
      <family val="0"/>
      <charset val="1"/>
    </font>
    <font>
      <b val="true"/>
      <sz val="17"/>
      <color rgb="FF1F7A5A"/>
      <name val="Arial"/>
      <family val="0"/>
      <charset val="1"/>
    </font>
    <font>
      <b val="true"/>
      <sz val="17"/>
      <color rgb="FF6B4FBB"/>
      <name val="Arial"/>
      <family val="0"/>
      <charset val="1"/>
    </font>
    <font>
      <b val="true"/>
      <sz val="17"/>
      <color rgb="FFE07B2E"/>
      <name val="Arial"/>
      <family val="0"/>
      <charset val="1"/>
    </font>
    <font>
      <b val="true"/>
      <sz val="17"/>
      <color rgb="FFD24B46"/>
      <name val="Arial"/>
      <family val="0"/>
      <charset val="1"/>
    </font>
    <font>
      <i val="true"/>
      <sz val="8.5"/>
      <color rgb="FF6B7C77"/>
      <name val="Arial"/>
      <family val="0"/>
      <charset val="1"/>
    </font>
    <font>
      <b val="true"/>
      <sz val="11"/>
      <color rgb="FF13241F"/>
      <name val="Arial"/>
      <family val="0"/>
      <charset val="1"/>
    </font>
    <font>
      <b val="true"/>
      <sz val="9.5"/>
      <color rgb="FFFFFFFF"/>
      <name val="Arial"/>
      <family val="0"/>
      <charset val="1"/>
    </font>
    <font>
      <sz val="10"/>
      <color rgb="FF24332F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2"/>
      <color rgb="FF13241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.5"/>
      <color rgb="FF24332F"/>
      <name val="Arial"/>
      <family val="0"/>
      <charset val="1"/>
    </font>
    <font>
      <i val="true"/>
      <sz val="9"/>
      <color rgb="FF1F7A5A"/>
      <name val="Arial"/>
      <family val="0"/>
      <charset val="1"/>
    </font>
  </fonts>
  <fills count="16">
    <fill>
      <patternFill patternType="none"/>
    </fill>
    <fill>
      <patternFill patternType="gray125"/>
    </fill>
    <fill>
      <patternFill patternType="solid">
        <fgColor rgb="FF13241F"/>
        <bgColor rgb="FF24332F"/>
      </patternFill>
    </fill>
    <fill>
      <patternFill patternType="solid">
        <fgColor rgb="FF1F7A5A"/>
        <bgColor rgb="FF008080"/>
      </patternFill>
    </fill>
    <fill>
      <patternFill patternType="solid">
        <fgColor rgb="FF2B5CB8"/>
        <bgColor rgb="FF0066CC"/>
      </patternFill>
    </fill>
    <fill>
      <patternFill patternType="solid">
        <fgColor rgb="FF6B4FBB"/>
        <bgColor rgb="FF2B5CB8"/>
      </patternFill>
    </fill>
    <fill>
      <patternFill patternType="solid">
        <fgColor rgb="FFE07B2E"/>
        <bgColor rgb="FFFF8080"/>
      </patternFill>
    </fill>
    <fill>
      <patternFill patternType="solid">
        <fgColor rgb="FFD24B46"/>
        <bgColor rgb="FF993366"/>
      </patternFill>
    </fill>
    <fill>
      <patternFill patternType="solid">
        <fgColor rgb="FFF3F6F5"/>
        <bgColor rgb="FFFAFCFB"/>
      </patternFill>
    </fill>
    <fill>
      <patternFill patternType="solid">
        <fgColor rgb="FFE6EDFA"/>
        <bgColor rgb="FFEEE9FA"/>
      </patternFill>
    </fill>
    <fill>
      <patternFill patternType="solid">
        <fgColor rgb="FFE3F2EB"/>
        <bgColor rgb="FFE4EEEA"/>
      </patternFill>
    </fill>
    <fill>
      <patternFill patternType="solid">
        <fgColor rgb="FFEEE9FA"/>
        <bgColor rgb="FFE6EDFA"/>
      </patternFill>
    </fill>
    <fill>
      <patternFill patternType="solid">
        <fgColor rgb="FFFDEBDD"/>
        <bgColor rgb="FFFBE3E2"/>
      </patternFill>
    </fill>
    <fill>
      <patternFill patternType="solid">
        <fgColor rgb="FFFBE3E2"/>
        <bgColor rgb="FFFDEBDD"/>
      </patternFill>
    </fill>
    <fill>
      <patternFill patternType="solid">
        <fgColor rgb="FFFAFCFB"/>
        <bgColor rgb="FFFFFFFF"/>
      </patternFill>
    </fill>
    <fill>
      <patternFill patternType="solid">
        <fgColor rgb="FFFFFFFF"/>
        <bgColor rgb="FFFAFCFB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3DDD8"/>
      </left>
      <right style="thin">
        <color rgb="FFD3DDD8"/>
      </right>
      <top style="thin">
        <color rgb="FFD3DDD8"/>
      </top>
      <bottom style="thin">
        <color rgb="FFD3DDD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left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true">
      <alignment horizontal="left" vertical="center" textRotation="0" wrapText="false" indent="1" shrinkToFit="false"/>
      <protection locked="true" hidden="false"/>
    </xf>
    <xf numFmtId="164" fontId="6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4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3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5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6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7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8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8" fillId="9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9" fillId="1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0" fillId="11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1" fillId="1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13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1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6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16" fillId="8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16" fillId="8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8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16" fillId="8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6" fillId="8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6" fillId="1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14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16" fillId="1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6" fillId="14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0" fillId="2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21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0" fillId="15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8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2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1">
    <dxf>
      <fill>
        <patternFill patternType="solid">
          <fgColor rgb="FF13241F"/>
          <bgColor rgb="FF000000"/>
        </patternFill>
      </fill>
    </dxf>
    <dxf>
      <fill>
        <patternFill patternType="solid">
          <fgColor rgb="FFFAFCFB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24332F"/>
          <bgColor rgb="FF000000"/>
        </patternFill>
      </fill>
    </dxf>
    <dxf>
      <fill>
        <patternFill patternType="solid">
          <fgColor rgb="FF999999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E3F2EB"/>
          <bgColor rgb="FF000000"/>
        </patternFill>
      </fill>
    </dxf>
    <dxf>
      <fill>
        <patternFill patternType="solid">
          <fgColor rgb="FFE6EDFA"/>
          <bgColor rgb="FF000000"/>
        </patternFill>
      </fill>
    </dxf>
    <dxf>
      <fill>
        <patternFill patternType="solid">
          <fgColor rgb="FFF3F6F5"/>
          <bgColor rgb="FF000000"/>
        </patternFill>
      </fill>
    </dxf>
    <dxf>
      <fill>
        <patternFill patternType="solid">
          <fgColor rgb="FFFFF6D5"/>
          <bgColor rgb="FF000000"/>
        </patternFill>
      </fill>
    </dxf>
    <dxf>
      <fill>
        <patternFill patternType="solid">
          <fgColor rgb="FF1F7A5A"/>
          <bgColor rgb="FF000000"/>
        </patternFill>
      </fill>
    </dxf>
    <dxf>
      <fill>
        <patternFill patternType="solid">
          <fgColor rgb="FF2B5CB8"/>
          <bgColor rgb="FF000000"/>
        </patternFill>
      </fill>
    </dxf>
    <dxf>
      <fill>
        <patternFill patternType="solid">
          <fgColor rgb="FFE07B2E"/>
          <bgColor rgb="FF000000"/>
        </patternFill>
      </fill>
    </dxf>
    <dxf>
      <fill>
        <patternFill patternType="solid">
          <fgColor rgb="FFEEE9FA"/>
          <bgColor rgb="FF000000"/>
        </patternFill>
      </fill>
    </dxf>
    <dxf>
      <font>
        <name val="Arial"/>
        <charset val="1"/>
        <family val="0"/>
        <b val="1"/>
        <color rgb="FF1F7A5A"/>
      </font>
      <fill>
        <patternFill>
          <bgColor rgb="FFE3F2EB"/>
        </patternFill>
      </fill>
    </dxf>
    <dxf>
      <font>
        <name val="Arial"/>
        <charset val="1"/>
        <family val="0"/>
        <b val="1"/>
        <color rgb="FF2B5CB8"/>
      </font>
      <fill>
        <patternFill>
          <bgColor rgb="FFE6EDFA"/>
        </patternFill>
      </fill>
    </dxf>
    <dxf>
      <font>
        <name val="Arial"/>
        <charset val="1"/>
        <family val="0"/>
        <b val="1"/>
        <color rgb="FFE07B2E"/>
      </font>
      <fill>
        <patternFill>
          <bgColor rgb="FFFFF6D5"/>
        </patternFill>
      </fill>
    </dxf>
    <dxf>
      <font>
        <name val="Arial"/>
        <charset val="1"/>
        <family val="0"/>
        <b val="1"/>
        <color rgb="FF999999"/>
      </font>
      <fill>
        <patternFill>
          <bgColor rgb="FFF3F6F5"/>
        </patternFill>
      </fill>
    </dxf>
    <dxf>
      <font>
        <name val="Arial"/>
        <charset val="1"/>
        <family val="0"/>
        <strike val="1"/>
        <color rgb="FF999999"/>
      </font>
    </dxf>
    <dxf>
      <font>
        <name val="Arial"/>
        <charset val="1"/>
        <family val="0"/>
        <b val="1"/>
        <color rgb="FFFFFFFF"/>
      </font>
      <fill>
        <patternFill>
          <bgColor rgb="FFE07B2E"/>
        </patternFill>
      </fill>
    </dxf>
    <dxf>
      <fill>
        <patternFill>
          <bgColor rgb="FFEEE9FA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7A5A"/>
      <rgbColor rgb="FFD3DDD8"/>
      <rgbColor rgb="FF878787"/>
      <rgbColor rgb="FF9999FF"/>
      <rgbColor rgb="FFD24B46"/>
      <rgbColor rgb="FFFFF6D5"/>
      <rgbColor rgb="FFE3F2EB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4EEEA"/>
      <rgbColor rgb="FFE6EDFA"/>
      <rgbColor rgb="FFFDEBDD"/>
      <rgbColor rgb="FFEEE9FA"/>
      <rgbColor rgb="FFF3F6F5"/>
      <rgbColor rgb="FFFAFCFB"/>
      <rgbColor rgb="FFFBE3E2"/>
      <rgbColor rgb="FF2B5CB8"/>
      <rgbColor rgb="FF33CCCC"/>
      <rgbColor rgb="FF99CC00"/>
      <rgbColor rgb="FFFFCC00"/>
      <rgbColor rgb="FFFF9900"/>
      <rgbColor rgb="FFE07B2E"/>
      <rgbColor rgb="FF6B7C77"/>
      <rgbColor rgb="FF999999"/>
      <rgbColor rgb="FF003366"/>
      <rgbColor rgb="FF2E9E6F"/>
      <rgbColor rgb="FF13241F"/>
      <rgbColor rgb="FF333300"/>
      <rgbColor rgb="FF993300"/>
      <rgbColor rgb="FF993366"/>
      <rgbColor rgb="FF6B4FBB"/>
      <rgbColor rgb="FF24332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Funcionários ativos por setor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Funcionários!S12</c:f>
              <c:strCache>
                <c:ptCount val="1"/>
                <c:pt idx="0">
                  <c:v>Ativos</c:v>
                </c:pt>
              </c:strCache>
            </c:strRef>
          </c:tx>
          <c:spPr>
            <a:solidFill>
              <a:srgbClr val="2e9e6f"/>
            </a:solidFill>
            <a:ln w="9360">
              <a:solidFill>
                <a:srgbClr val="2e9e6f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Funcionários!$R$13:$R$21</c:f>
              <c:strCache>
                <c:ptCount val="9"/>
                <c:pt idx="0">
                  <c:v>Administrativo</c:v>
                </c:pt>
                <c:pt idx="1">
                  <c:v>Comercial</c:v>
                </c:pt>
                <c:pt idx="2">
                  <c:v>Financeiro</c:v>
                </c:pt>
                <c:pt idx="3">
                  <c:v>Operacional</c:v>
                </c:pt>
                <c:pt idx="4">
                  <c:v>Logística</c:v>
                </c:pt>
                <c:pt idx="5">
                  <c:v>RH</c:v>
                </c:pt>
                <c:pt idx="6">
                  <c:v>TI</c:v>
                </c:pt>
                <c:pt idx="7">
                  <c:v>Atendimento</c:v>
                </c:pt>
                <c:pt idx="8">
                  <c:v>Diretoria</c:v>
                </c:pt>
              </c:strCache>
            </c:strRef>
          </c:cat>
          <c:val>
            <c:numRef>
              <c:f>Funcionários!$S$13:$S$21</c:f>
              <c:numCache>
                <c:formatCode>General</c:formatCode>
                <c:ptCount val="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0</c:v>
                </c:pt>
              </c:numCache>
            </c:numRef>
          </c:val>
        </c:ser>
        <c:gapWidth val="60"/>
        <c:overlap val="0"/>
        <c:axId val="66472351"/>
        <c:axId val="42094112"/>
      </c:barChart>
      <c:catAx>
        <c:axId val="66472351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2094112"/>
        <c:crosses val="autoZero"/>
        <c:auto val="1"/>
        <c:lblAlgn val="ctr"/>
        <c:lblOffset val="100"/>
        <c:noMultiLvlLbl val="0"/>
      </c:catAx>
      <c:valAx>
        <c:axId val="42094112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6472351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17</xdr:col>
      <xdr:colOff>0</xdr:colOff>
      <xdr:row>23</xdr:row>
      <xdr:rowOff>0</xdr:rowOff>
    </xdr:from>
    <xdr:to>
      <xdr:col>22</xdr:col>
      <xdr:colOff>417600</xdr:colOff>
      <xdr:row>36</xdr:row>
      <xdr:rowOff>42840</xdr:rowOff>
    </xdr:to>
    <xdr:graphicFrame>
      <xdr:nvGraphicFramePr>
        <xdr:cNvPr id="0" name="Chart 1"/>
        <xdr:cNvGraphicFramePr/>
      </xdr:nvGraphicFramePr>
      <xdr:xfrm>
        <a:off x="15436080" y="4838760"/>
        <a:ext cx="4319280" cy="2519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3241F"/>
    <pageSetUpPr fitToPage="true"/>
  </sheetPr>
  <dimension ref="B1:T11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3" ySplit="12" topLeftCell="D13" activePane="bottomRight" state="frozen"/>
      <selection pane="topLeft" activeCell="A1" activeCellId="0" sqref="A1"/>
      <selection pane="topRight" activeCell="D1" activeCellId="0" sqref="D1"/>
      <selection pane="bottomLeft" activeCell="A13" activeCellId="0" sqref="A13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"/>
    <col collapsed="false" customWidth="true" hidden="false" outlineLevel="0" max="2" min="2" style="1" width="7"/>
    <col collapsed="false" customWidth="true" hidden="false" outlineLevel="0" max="3" min="3" style="1" width="24"/>
    <col collapsed="false" customWidth="true" hidden="false" outlineLevel="0" max="4" min="4" style="1" width="15"/>
    <col collapsed="false" customWidth="true" hidden="false" outlineLevel="0" max="5" min="5" style="1" width="22"/>
    <col collapsed="false" customWidth="true" hidden="false" outlineLevel="0" max="6" min="6" style="1" width="16"/>
    <col collapsed="false" customWidth="true" hidden="false" outlineLevel="0" max="7" min="7" style="1" width="12"/>
    <col collapsed="false" customWidth="true" hidden="false" outlineLevel="0" max="8" min="8" style="1" width="13"/>
    <col collapsed="false" customWidth="true" hidden="false" outlineLevel="0" max="9" min="9" style="1" width="12"/>
    <col collapsed="false" customWidth="true" hidden="false" outlineLevel="0" max="10" min="10" style="1" width="16"/>
    <col collapsed="false" customWidth="true" hidden="false" outlineLevel="0" max="11" min="11" style="1" width="22"/>
    <col collapsed="false" customWidth="true" hidden="false" outlineLevel="0" max="13" min="12" style="1" width="12"/>
    <col collapsed="false" customWidth="true" hidden="false" outlineLevel="0" max="14" min="14" style="1" width="10"/>
    <col collapsed="false" customWidth="true" hidden="false" outlineLevel="0" max="15" min="15" style="1" width="7"/>
    <col collapsed="false" customWidth="true" hidden="false" outlineLevel="0" max="16" min="16" style="1" width="14"/>
    <col collapsed="false" customWidth="true" hidden="false" outlineLevel="0" max="17" min="17" style="1" width="3"/>
    <col collapsed="false" customWidth="true" hidden="false" outlineLevel="0" max="18" min="18" style="1" width="17"/>
    <col collapsed="false" customWidth="true" hidden="false" outlineLevel="0" max="19" min="19" style="1" width="8"/>
    <col collapsed="false" customWidth="true" hidden="false" outlineLevel="0" max="20" min="20" style="1" width="13"/>
  </cols>
  <sheetData>
    <row r="1" customFormat="false" ht="7.5" hidden="false" customHeight="true" outlineLevel="0" collapsed="false"/>
    <row r="2" customFormat="false" ht="33.75" hidden="false" customHeight="true" outlineLevel="0" collapsed="false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customFormat="false" ht="21.75" hidden="false" customHeight="true" outlineLevel="0" collapsed="false">
      <c r="B3" s="3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5" customFormat="false" ht="18" hidden="false" customHeight="true" outlineLevel="0" collapsed="false">
      <c r="B5" s="4" t="s">
        <v>2</v>
      </c>
      <c r="C5" s="4"/>
      <c r="D5" s="5" t="s">
        <v>3</v>
      </c>
      <c r="E5" s="5"/>
      <c r="F5" s="6" t="s">
        <v>4</v>
      </c>
      <c r="G5" s="6"/>
      <c r="H5" s="7" t="s">
        <v>5</v>
      </c>
      <c r="I5" s="7"/>
      <c r="J5" s="7"/>
      <c r="K5" s="8" t="s">
        <v>6</v>
      </c>
      <c r="L5" s="8"/>
      <c r="M5" s="9" t="s">
        <v>7</v>
      </c>
      <c r="N5" s="9"/>
      <c r="O5" s="9"/>
    </row>
    <row r="6" customFormat="false" ht="15" hidden="false" customHeight="false" outlineLevel="0" collapsed="false">
      <c r="B6" s="10" t="n">
        <f aca="false">COUNTIF($L$13:$L$112,"Ativo")</f>
        <v>7</v>
      </c>
      <c r="C6" s="10"/>
      <c r="D6" s="11" t="n">
        <f aca="false">SUMIFS($H$13:$H$112,$L$13:$L$112,"Ativo")</f>
        <v>30000</v>
      </c>
      <c r="E6" s="11"/>
      <c r="F6" s="12" t="n">
        <f aca="false">IFERROR(AVERAGEIFS($H$13:$H$112,$L$13:$L$112,"Ativo"),0)</f>
        <v>4285.71428571429</v>
      </c>
      <c r="G6" s="12"/>
      <c r="H6" s="13" t="n">
        <f aca="false">COUNTIFS($L$13:$L$112,"Ativo",$O$13:$O$112,"Sim")</f>
        <v>2</v>
      </c>
      <c r="I6" s="13"/>
      <c r="J6" s="13"/>
      <c r="K6" s="14" t="n">
        <f aca="false">COUNTIF($P$13:$P$112,"Vence em*")</f>
        <v>1</v>
      </c>
      <c r="L6" s="14"/>
      <c r="M6" s="15" t="str">
        <f aca="false">IFERROR(TEXT(AVERAGEIFS($M$13:$M$112,$L$13:$L$112,"Ativo"),"0.0")&amp;" anos","-")</f>
        <v>3.7 anos</v>
      </c>
      <c r="N6" s="15"/>
      <c r="O6" s="15"/>
    </row>
    <row r="7" customFormat="false" ht="15" hidden="false" customHeight="false" outlineLevel="0" collapsed="false">
      <c r="B7" s="10"/>
      <c r="C7" s="10"/>
      <c r="D7" s="11"/>
      <c r="E7" s="11"/>
      <c r="F7" s="12"/>
      <c r="G7" s="12"/>
      <c r="H7" s="13"/>
      <c r="I7" s="13"/>
      <c r="J7" s="13"/>
      <c r="K7" s="14"/>
      <c r="L7" s="14"/>
      <c r="M7" s="15"/>
      <c r="N7" s="15"/>
      <c r="O7" s="15"/>
    </row>
    <row r="9" customFormat="false" ht="15" hidden="false" customHeight="false" outlineLevel="0" collapsed="false">
      <c r="B9" s="16" t="s">
        <v>8</v>
      </c>
    </row>
    <row r="11" customFormat="false" ht="15" hidden="false" customHeight="false" outlineLevel="0" collapsed="false">
      <c r="R11" s="17" t="s">
        <v>9</v>
      </c>
    </row>
    <row r="12" customFormat="false" ht="30" hidden="false" customHeight="true" outlineLevel="0" collapsed="false">
      <c r="B12" s="18" t="s">
        <v>10</v>
      </c>
      <c r="C12" s="18" t="s">
        <v>11</v>
      </c>
      <c r="D12" s="18" t="s">
        <v>12</v>
      </c>
      <c r="E12" s="18" t="s">
        <v>13</v>
      </c>
      <c r="F12" s="18" t="s">
        <v>14</v>
      </c>
      <c r="G12" s="18" t="s">
        <v>15</v>
      </c>
      <c r="H12" s="18" t="s">
        <v>16</v>
      </c>
      <c r="I12" s="18" t="s">
        <v>17</v>
      </c>
      <c r="J12" s="18" t="s">
        <v>18</v>
      </c>
      <c r="K12" s="18" t="s">
        <v>19</v>
      </c>
      <c r="L12" s="18" t="s">
        <v>20</v>
      </c>
      <c r="M12" s="18" t="s">
        <v>21</v>
      </c>
      <c r="N12" s="18" t="s">
        <v>22</v>
      </c>
      <c r="O12" s="18" t="s">
        <v>23</v>
      </c>
      <c r="P12" s="18" t="s">
        <v>24</v>
      </c>
      <c r="R12" s="19" t="s">
        <v>14</v>
      </c>
      <c r="S12" s="19" t="s">
        <v>25</v>
      </c>
      <c r="T12" s="19" t="s">
        <v>26</v>
      </c>
    </row>
    <row r="13" customFormat="false" ht="15" hidden="false" customHeight="false" outlineLevel="0" collapsed="false">
      <c r="B13" s="20" t="s">
        <v>27</v>
      </c>
      <c r="C13" s="21" t="s">
        <v>28</v>
      </c>
      <c r="D13" s="21" t="s">
        <v>29</v>
      </c>
      <c r="E13" s="21" t="s">
        <v>30</v>
      </c>
      <c r="F13" s="21" t="s">
        <v>31</v>
      </c>
      <c r="G13" s="22" t="n">
        <v>44256</v>
      </c>
      <c r="H13" s="23" t="n">
        <v>5200</v>
      </c>
      <c r="I13" s="22" t="n">
        <v>33171</v>
      </c>
      <c r="J13" s="21" t="s">
        <v>32</v>
      </c>
      <c r="K13" s="21" t="s">
        <v>33</v>
      </c>
      <c r="L13" s="20" t="s">
        <v>34</v>
      </c>
      <c r="M13" s="24" t="n">
        <f aca="true">IF(G13="","",YEARFRAC(G13,TODAY()))</f>
        <v>5.63055555555556</v>
      </c>
      <c r="N13" s="25" t="n">
        <f aca="true">IF(I13="","",DATEDIF(I13,TODAY(),"y"))</f>
        <v>35</v>
      </c>
      <c r="O13" s="26" t="str">
        <f aca="true">IF(OR(I13="",L13&lt;&gt;"Ativo"),"",IF(MONTH(I13)=MONTH(TODAY()),"Sim",""))</f>
        <v>Sim</v>
      </c>
      <c r="P13" s="26" t="str">
        <f aca="true">IF(OR(G13="",L13&lt;&gt;"Ativo"),"",IF(TODAY()-G13&gt;=90,"Efetivado",IF(G13+89-TODAY()&lt;=15,"Vence em "&amp;TEXT(G13+89,"dd/mm"),"Até "&amp;TEXT(G13+89,"dd/mm"))))</f>
        <v>Efetivado</v>
      </c>
      <c r="R13" s="21" t="s">
        <v>35</v>
      </c>
      <c r="S13" s="27" t="n">
        <f aca="false">COUNTIFS($F$13:$F$112,R13,$L$13:$L$112,"Ativo")</f>
        <v>1</v>
      </c>
      <c r="T13" s="28" t="n">
        <f aca="false">SUMIFS($H$13:$H$112,$F$13:$F$112,R13,$L$13:$L$112,"Ativo")</f>
        <v>1900</v>
      </c>
    </row>
    <row r="14" customFormat="false" ht="15" hidden="false" customHeight="false" outlineLevel="0" collapsed="false">
      <c r="B14" s="29" t="s">
        <v>36</v>
      </c>
      <c r="C14" s="30" t="s">
        <v>37</v>
      </c>
      <c r="D14" s="30" t="s">
        <v>38</v>
      </c>
      <c r="E14" s="30" t="s">
        <v>39</v>
      </c>
      <c r="F14" s="30" t="s">
        <v>40</v>
      </c>
      <c r="G14" s="31" t="n">
        <v>45117</v>
      </c>
      <c r="H14" s="32" t="n">
        <v>3100</v>
      </c>
      <c r="I14" s="31" t="n">
        <v>34792</v>
      </c>
      <c r="J14" s="30" t="s">
        <v>41</v>
      </c>
      <c r="K14" s="30" t="s">
        <v>42</v>
      </c>
      <c r="L14" s="29" t="s">
        <v>43</v>
      </c>
      <c r="M14" s="24" t="n">
        <f aca="true">IF(G14="","",YEARFRAC(G14,TODAY()))</f>
        <v>3.27222222222222</v>
      </c>
      <c r="N14" s="25" t="n">
        <f aca="true">IF(I14="","",DATEDIF(I14,TODAY(),"y"))</f>
        <v>31</v>
      </c>
      <c r="O14" s="26" t="str">
        <f aca="true">IF(OR(I14="",L14&lt;&gt;"Ativo"),"",IF(MONTH(I14)=MONTH(TODAY()),"Sim",""))</f>
        <v/>
      </c>
      <c r="P14" s="26" t="str">
        <f aca="true">IF(OR(G14="",L14&lt;&gt;"Ativo"),"",IF(TODAY()-G14&gt;=90,"Efetivado",IF(G14+89-TODAY()&lt;=15,"Vence em "&amp;TEXT(G14+89,"dd/mm"),"Até "&amp;TEXT(G14+89,"dd/mm"))))</f>
        <v/>
      </c>
      <c r="R14" s="21" t="s">
        <v>40</v>
      </c>
      <c r="S14" s="27" t="n">
        <f aca="false">COUNTIFS($F$13:$F$112,R14,$L$13:$L$112,"Ativo")</f>
        <v>1</v>
      </c>
      <c r="T14" s="28" t="n">
        <f aca="false">SUMIFS($H$13:$H$112,$F$13:$F$112,R14,$L$13:$L$112,"Ativo")</f>
        <v>8900</v>
      </c>
    </row>
    <row r="15" customFormat="false" ht="15" hidden="false" customHeight="false" outlineLevel="0" collapsed="false">
      <c r="B15" s="20" t="s">
        <v>44</v>
      </c>
      <c r="C15" s="21" t="s">
        <v>45</v>
      </c>
      <c r="D15" s="21" t="s">
        <v>46</v>
      </c>
      <c r="E15" s="21" t="s">
        <v>47</v>
      </c>
      <c r="F15" s="21" t="s">
        <v>48</v>
      </c>
      <c r="G15" s="22" t="n">
        <v>44885</v>
      </c>
      <c r="H15" s="23" t="n">
        <v>3400</v>
      </c>
      <c r="I15" s="22" t="n">
        <v>33830</v>
      </c>
      <c r="J15" s="21" t="s">
        <v>49</v>
      </c>
      <c r="K15" s="21" t="s">
        <v>50</v>
      </c>
      <c r="L15" s="20" t="s">
        <v>34</v>
      </c>
      <c r="M15" s="24" t="n">
        <f aca="true">IF(G15="","",YEARFRAC(G15,TODAY()))</f>
        <v>3.91111111111111</v>
      </c>
      <c r="N15" s="25" t="n">
        <f aca="true">IF(I15="","",DATEDIF(I15,TODAY(),"y"))</f>
        <v>34</v>
      </c>
      <c r="O15" s="26" t="str">
        <f aca="true">IF(OR(I15="",L15&lt;&gt;"Ativo"),"",IF(MONTH(I15)=MONTH(TODAY()),"Sim",""))</f>
        <v/>
      </c>
      <c r="P15" s="26" t="str">
        <f aca="true">IF(OR(G15="",L15&lt;&gt;"Ativo"),"",IF(TODAY()-G15&gt;=90,"Efetivado",IF(G15+89-TODAY()&lt;=15,"Vence em "&amp;TEXT(G15+89,"dd/mm"),"Até "&amp;TEXT(G15+89,"dd/mm"))))</f>
        <v>Efetivado</v>
      </c>
      <c r="R15" s="21" t="s">
        <v>31</v>
      </c>
      <c r="S15" s="27" t="n">
        <f aca="false">COUNTIFS($F$13:$F$112,R15,$L$13:$L$112,"Ativo")</f>
        <v>1</v>
      </c>
      <c r="T15" s="28" t="n">
        <f aca="false">SUMIFS($H$13:$H$112,$F$13:$F$112,R15,$L$13:$L$112,"Ativo")</f>
        <v>5200</v>
      </c>
    </row>
    <row r="16" customFormat="false" ht="15" hidden="false" customHeight="false" outlineLevel="0" collapsed="false">
      <c r="B16" s="29" t="s">
        <v>51</v>
      </c>
      <c r="C16" s="30" t="s">
        <v>52</v>
      </c>
      <c r="D16" s="30" t="s">
        <v>53</v>
      </c>
      <c r="E16" s="30" t="s">
        <v>54</v>
      </c>
      <c r="F16" s="30" t="s">
        <v>55</v>
      </c>
      <c r="G16" s="31" t="n">
        <v>46237</v>
      </c>
      <c r="H16" s="32" t="n">
        <v>2300</v>
      </c>
      <c r="I16" s="31" t="n">
        <v>36921</v>
      </c>
      <c r="J16" s="30" t="s">
        <v>56</v>
      </c>
      <c r="K16" s="30" t="s">
        <v>57</v>
      </c>
      <c r="L16" s="29" t="s">
        <v>34</v>
      </c>
      <c r="M16" s="24" t="n">
        <f aca="true">IF(G16="","",YEARFRAC(G16,TODAY()))</f>
        <v>0.208333333333333</v>
      </c>
      <c r="N16" s="25" t="n">
        <f aca="true">IF(I16="","",DATEDIF(I16,TODAY(),"y"))</f>
        <v>25</v>
      </c>
      <c r="O16" s="26" t="str">
        <f aca="true">IF(OR(I16="",L16&lt;&gt;"Ativo"),"",IF(MONTH(I16)=MONTH(TODAY()),"Sim",""))</f>
        <v/>
      </c>
      <c r="P16" s="26" t="str">
        <f aca="true">IF(OR(G16="",L16&lt;&gt;"Ativo"),"",IF(TODAY()-G16&gt;=90,"Efetivado",IF(G16+89-TODAY()&lt;=15,"Vence em "&amp;TEXT(G16+89,"dd/mm"),"Até "&amp;TEXT(G16+89,"dd/mm"))))</f>
        <v>Vence em 31/10</v>
      </c>
      <c r="R16" s="21" t="s">
        <v>58</v>
      </c>
      <c r="S16" s="27" t="n">
        <f aca="false">COUNTIFS($F$13:$F$112,R16,$L$13:$L$112,"Ativo")</f>
        <v>0</v>
      </c>
      <c r="T16" s="28" t="n">
        <f aca="false">SUMIFS($H$13:$H$112,$F$13:$F$112,R16,$L$13:$L$112,"Ativo")</f>
        <v>0</v>
      </c>
    </row>
    <row r="17" customFormat="false" ht="15" hidden="false" customHeight="false" outlineLevel="0" collapsed="false">
      <c r="B17" s="20" t="s">
        <v>59</v>
      </c>
      <c r="C17" s="21" t="s">
        <v>60</v>
      </c>
      <c r="D17" s="21" t="s">
        <v>61</v>
      </c>
      <c r="E17" s="21" t="s">
        <v>62</v>
      </c>
      <c r="F17" s="21" t="s">
        <v>63</v>
      </c>
      <c r="G17" s="22" t="n">
        <v>45306</v>
      </c>
      <c r="H17" s="23" t="n">
        <v>2200</v>
      </c>
      <c r="I17" s="22" t="n">
        <v>36435</v>
      </c>
      <c r="J17" s="21" t="s">
        <v>64</v>
      </c>
      <c r="K17" s="21" t="s">
        <v>65</v>
      </c>
      <c r="L17" s="20" t="s">
        <v>34</v>
      </c>
      <c r="M17" s="24" t="n">
        <f aca="true">IF(G17="","",YEARFRAC(G17,TODAY()))</f>
        <v>2.75833333333333</v>
      </c>
      <c r="N17" s="25" t="n">
        <f aca="true">IF(I17="","",DATEDIF(I17,TODAY(),"y"))</f>
        <v>27</v>
      </c>
      <c r="O17" s="26" t="str">
        <f aca="true">IF(OR(I17="",L17&lt;&gt;"Ativo"),"",IF(MONTH(I17)=MONTH(TODAY()),"Sim",""))</f>
        <v>Sim</v>
      </c>
      <c r="P17" s="26" t="str">
        <f aca="true">IF(OR(G17="",L17&lt;&gt;"Ativo"),"",IF(TODAY()-G17&gt;=90,"Efetivado",IF(G17+89-TODAY()&lt;=15,"Vence em "&amp;TEXT(G17+89,"dd/mm"),"Até "&amp;TEXT(G17+89,"dd/mm"))))</f>
        <v>Efetivado</v>
      </c>
      <c r="R17" s="21" t="s">
        <v>55</v>
      </c>
      <c r="S17" s="27" t="n">
        <f aca="false">COUNTIFS($F$13:$F$112,R17,$L$13:$L$112,"Ativo")</f>
        <v>1</v>
      </c>
      <c r="T17" s="28" t="n">
        <f aca="false">SUMIFS($H$13:$H$112,$F$13:$F$112,R17,$L$13:$L$112,"Ativo")</f>
        <v>2300</v>
      </c>
    </row>
    <row r="18" customFormat="false" ht="15" hidden="false" customHeight="false" outlineLevel="0" collapsed="false">
      <c r="B18" s="29" t="s">
        <v>66</v>
      </c>
      <c r="C18" s="30" t="s">
        <v>67</v>
      </c>
      <c r="D18" s="30" t="s">
        <v>68</v>
      </c>
      <c r="E18" s="30" t="s">
        <v>69</v>
      </c>
      <c r="F18" s="30" t="s">
        <v>55</v>
      </c>
      <c r="G18" s="31" t="n">
        <v>43591</v>
      </c>
      <c r="H18" s="32" t="n">
        <v>2900</v>
      </c>
      <c r="I18" s="31" t="n">
        <v>31219</v>
      </c>
      <c r="J18" s="30" t="s">
        <v>70</v>
      </c>
      <c r="K18" s="30" t="s">
        <v>71</v>
      </c>
      <c r="L18" s="29" t="s">
        <v>72</v>
      </c>
      <c r="M18" s="24" t="n">
        <f aca="true">IF(G18="","",YEARFRAC(G18,TODAY()))</f>
        <v>7.45</v>
      </c>
      <c r="N18" s="25" t="n">
        <f aca="true">IF(I18="","",DATEDIF(I18,TODAY(),"y"))</f>
        <v>41</v>
      </c>
      <c r="O18" s="26" t="str">
        <f aca="true">IF(OR(I18="",L18&lt;&gt;"Ativo"),"",IF(MONTH(I18)=MONTH(TODAY()),"Sim",""))</f>
        <v/>
      </c>
      <c r="P18" s="26" t="str">
        <f aca="true">IF(OR(G18="",L18&lt;&gt;"Ativo"),"",IF(TODAY()-G18&gt;=90,"Efetivado",IF(G18+89-TODAY()&lt;=15,"Vence em "&amp;TEXT(G18+89,"dd/mm"),"Até "&amp;TEXT(G18+89,"dd/mm"))))</f>
        <v/>
      </c>
      <c r="R18" s="21" t="s">
        <v>48</v>
      </c>
      <c r="S18" s="27" t="n">
        <f aca="false">COUNTIFS($F$13:$F$112,R18,$L$13:$L$112,"Ativo")</f>
        <v>1</v>
      </c>
      <c r="T18" s="28" t="n">
        <f aca="false">SUMIFS($H$13:$H$112,$F$13:$F$112,R18,$L$13:$L$112,"Ativo")</f>
        <v>3400</v>
      </c>
    </row>
    <row r="19" customFormat="false" ht="15" hidden="false" customHeight="false" outlineLevel="0" collapsed="false">
      <c r="B19" s="20" t="s">
        <v>73</v>
      </c>
      <c r="C19" s="21" t="s">
        <v>74</v>
      </c>
      <c r="D19" s="21" t="s">
        <v>75</v>
      </c>
      <c r="E19" s="21" t="s">
        <v>76</v>
      </c>
      <c r="F19" s="21" t="s">
        <v>35</v>
      </c>
      <c r="G19" s="22" t="n">
        <v>46279</v>
      </c>
      <c r="H19" s="23" t="n">
        <v>1900</v>
      </c>
      <c r="I19" s="22" t="n">
        <v>38330</v>
      </c>
      <c r="J19" s="21" t="s">
        <v>77</v>
      </c>
      <c r="K19" s="21" t="s">
        <v>78</v>
      </c>
      <c r="L19" s="20" t="s">
        <v>34</v>
      </c>
      <c r="M19" s="24" t="n">
        <f aca="true">IF(G19="","",YEARFRAC(G19,TODAY()))</f>
        <v>0.0944444444444444</v>
      </c>
      <c r="N19" s="25" t="n">
        <f aca="true">IF(I19="","",DATEDIF(I19,TODAY(),"y"))</f>
        <v>21</v>
      </c>
      <c r="O19" s="26" t="str">
        <f aca="true">IF(OR(I19="",L19&lt;&gt;"Ativo"),"",IF(MONTH(I19)=MONTH(TODAY()),"Sim",""))</f>
        <v/>
      </c>
      <c r="P19" s="26" t="str">
        <f aca="true">IF(OR(G19="",L19&lt;&gt;"Ativo"),"",IF(TODAY()-G19&gt;=90,"Efetivado",IF(G19+89-TODAY()&lt;=15,"Vence em "&amp;TEXT(G19+89,"dd/mm"),"Até "&amp;TEXT(G19+89,"dd/mm"))))</f>
        <v>Até 12/12</v>
      </c>
      <c r="R19" s="21" t="s">
        <v>79</v>
      </c>
      <c r="S19" s="27" t="n">
        <f aca="false">COUNTIFS($F$13:$F$112,R19,$L$13:$L$112,"Ativo")</f>
        <v>1</v>
      </c>
      <c r="T19" s="28" t="n">
        <f aca="false">SUMIFS($H$13:$H$112,$F$13:$F$112,R19,$L$13:$L$112,"Ativo")</f>
        <v>6100</v>
      </c>
    </row>
    <row r="20" customFormat="false" ht="15" hidden="false" customHeight="false" outlineLevel="0" collapsed="false">
      <c r="B20" s="29" t="s">
        <v>80</v>
      </c>
      <c r="C20" s="30" t="s">
        <v>81</v>
      </c>
      <c r="D20" s="30" t="s">
        <v>82</v>
      </c>
      <c r="E20" s="30" t="s">
        <v>83</v>
      </c>
      <c r="F20" s="30" t="s">
        <v>40</v>
      </c>
      <c r="G20" s="31" t="n">
        <v>43199</v>
      </c>
      <c r="H20" s="32" t="n">
        <v>8900</v>
      </c>
      <c r="I20" s="31" t="n">
        <v>29297</v>
      </c>
      <c r="J20" s="30" t="s">
        <v>84</v>
      </c>
      <c r="K20" s="30" t="s">
        <v>85</v>
      </c>
      <c r="L20" s="29" t="s">
        <v>34</v>
      </c>
      <c r="M20" s="24" t="n">
        <f aca="true">IF(G20="","",YEARFRAC(G20,TODAY()))</f>
        <v>8.525</v>
      </c>
      <c r="N20" s="25" t="n">
        <f aca="true">IF(I20="","",DATEDIF(I20,TODAY(),"y"))</f>
        <v>46</v>
      </c>
      <c r="O20" s="26" t="str">
        <f aca="true">IF(OR(I20="",L20&lt;&gt;"Ativo"),"",IF(MONTH(I20)=MONTH(TODAY()),"Sim",""))</f>
        <v/>
      </c>
      <c r="P20" s="26" t="str">
        <f aca="true">IF(OR(G20="",L20&lt;&gt;"Ativo"),"",IF(TODAY()-G20&gt;=90,"Efetivado",IF(G20+89-TODAY()&lt;=15,"Vence em "&amp;TEXT(G20+89,"dd/mm"),"Até "&amp;TEXT(G20+89,"dd/mm"))))</f>
        <v>Efetivado</v>
      </c>
      <c r="R20" s="21" t="s">
        <v>63</v>
      </c>
      <c r="S20" s="27" t="n">
        <f aca="false">COUNTIFS($F$13:$F$112,R20,$L$13:$L$112,"Ativo")</f>
        <v>1</v>
      </c>
      <c r="T20" s="28" t="n">
        <f aca="false">SUMIFS($H$13:$H$112,$F$13:$F$112,R20,$L$13:$L$112,"Ativo")</f>
        <v>2200</v>
      </c>
    </row>
    <row r="21" customFormat="false" ht="15" hidden="false" customHeight="false" outlineLevel="0" collapsed="false">
      <c r="B21" s="20" t="s">
        <v>86</v>
      </c>
      <c r="C21" s="21" t="s">
        <v>87</v>
      </c>
      <c r="D21" s="21" t="s">
        <v>88</v>
      </c>
      <c r="E21" s="21" t="s">
        <v>89</v>
      </c>
      <c r="F21" s="21" t="s">
        <v>79</v>
      </c>
      <c r="G21" s="22" t="n">
        <v>44599</v>
      </c>
      <c r="H21" s="23" t="n">
        <v>6100</v>
      </c>
      <c r="I21" s="22" t="n">
        <v>34278</v>
      </c>
      <c r="J21" s="21" t="s">
        <v>90</v>
      </c>
      <c r="K21" s="21" t="s">
        <v>91</v>
      </c>
      <c r="L21" s="20" t="s">
        <v>34</v>
      </c>
      <c r="M21" s="24" t="n">
        <f aca="true">IF(G21="","",YEARFRAC(G21,TODAY()))</f>
        <v>4.69722222222222</v>
      </c>
      <c r="N21" s="25" t="n">
        <f aca="true">IF(I21="","",DATEDIF(I21,TODAY(),"y"))</f>
        <v>32</v>
      </c>
      <c r="O21" s="26" t="str">
        <f aca="true">IF(OR(I21="",L21&lt;&gt;"Ativo"),"",IF(MONTH(I21)=MONTH(TODAY()),"Sim",""))</f>
        <v/>
      </c>
      <c r="P21" s="26" t="str">
        <f aca="true">IF(OR(G21="",L21&lt;&gt;"Ativo"),"",IF(TODAY()-G21&gt;=90,"Efetivado",IF(G21+89-TODAY()&lt;=15,"Vence em "&amp;TEXT(G21+89,"dd/mm"),"Até "&amp;TEXT(G21+89,"dd/mm"))))</f>
        <v>Efetivado</v>
      </c>
      <c r="R21" s="21" t="s">
        <v>92</v>
      </c>
      <c r="S21" s="27" t="n">
        <f aca="false">COUNTIFS($F$13:$F$112,R21,$L$13:$L$112,"Ativo")</f>
        <v>0</v>
      </c>
      <c r="T21" s="28" t="n">
        <f aca="false">SUMIFS($H$13:$H$112,$F$13:$F$112,R21,$L$13:$L$112,"Ativo")</f>
        <v>0</v>
      </c>
    </row>
    <row r="22" customFormat="false" ht="15" hidden="false" customHeight="false" outlineLevel="0" collapsed="false">
      <c r="B22" s="29" t="s">
        <v>93</v>
      </c>
      <c r="C22" s="30" t="s">
        <v>94</v>
      </c>
      <c r="D22" s="30" t="s">
        <v>95</v>
      </c>
      <c r="E22" s="30" t="s">
        <v>39</v>
      </c>
      <c r="F22" s="30" t="s">
        <v>40</v>
      </c>
      <c r="G22" s="31" t="n">
        <v>44410</v>
      </c>
      <c r="H22" s="32" t="n">
        <v>3000</v>
      </c>
      <c r="I22" s="31" t="n">
        <v>35639</v>
      </c>
      <c r="J22" s="30" t="s">
        <v>96</v>
      </c>
      <c r="K22" s="30" t="s">
        <v>97</v>
      </c>
      <c r="L22" s="29" t="s">
        <v>98</v>
      </c>
      <c r="M22" s="24" t="n">
        <f aca="true">IF(G22="","",YEARFRAC(G22,TODAY()))</f>
        <v>5.21111111111111</v>
      </c>
      <c r="N22" s="25" t="n">
        <f aca="true">IF(I22="","",DATEDIF(I22,TODAY(),"y"))</f>
        <v>29</v>
      </c>
      <c r="O22" s="26" t="str">
        <f aca="true">IF(OR(I22="",L22&lt;&gt;"Ativo"),"",IF(MONTH(I22)=MONTH(TODAY()),"Sim",""))</f>
        <v/>
      </c>
      <c r="P22" s="26" t="str">
        <f aca="true">IF(OR(G22="",L22&lt;&gt;"Ativo"),"",IF(TODAY()-G22&gt;=90,"Efetivado",IF(G22+89-TODAY()&lt;=15,"Vence em "&amp;TEXT(G22+89,"dd/mm"),"Até "&amp;TEXT(G22+89,"dd/mm"))))</f>
        <v/>
      </c>
    </row>
    <row r="23" customFormat="false" ht="15" hidden="false" customHeight="false" outlineLevel="0" collapsed="false">
      <c r="B23" s="20"/>
      <c r="C23" s="21"/>
      <c r="D23" s="21"/>
      <c r="E23" s="21"/>
      <c r="F23" s="21"/>
      <c r="G23" s="22"/>
      <c r="H23" s="23"/>
      <c r="I23" s="22"/>
      <c r="J23" s="21"/>
      <c r="K23" s="21"/>
      <c r="L23" s="20"/>
      <c r="M23" s="24" t="str">
        <f aca="true">IF(G23="","",YEARFRAC(G23,TODAY()))</f>
        <v/>
      </c>
      <c r="N23" s="25" t="str">
        <f aca="true">IF(I23="","",DATEDIF(I23,TODAY(),"y"))</f>
        <v/>
      </c>
      <c r="O23" s="26" t="str">
        <f aca="true">IF(OR(I23="",L23&lt;&gt;"Ativo"),"",IF(MONTH(I23)=MONTH(TODAY()),"Sim",""))</f>
        <v/>
      </c>
      <c r="P23" s="26" t="str">
        <f aca="true">IF(OR(G23="",L23&lt;&gt;"Ativo"),"",IF(TODAY()-G23&gt;=90,"Efetivado",IF(G23+89-TODAY()&lt;=15,"Vence em "&amp;TEXT(G23+89,"dd/mm"),"Até "&amp;TEXT(G23+89,"dd/mm"))))</f>
        <v/>
      </c>
    </row>
    <row r="24" customFormat="false" ht="15" hidden="false" customHeight="false" outlineLevel="0" collapsed="false">
      <c r="B24" s="29"/>
      <c r="C24" s="30"/>
      <c r="D24" s="30"/>
      <c r="E24" s="30"/>
      <c r="F24" s="30"/>
      <c r="G24" s="31"/>
      <c r="H24" s="32"/>
      <c r="I24" s="31"/>
      <c r="J24" s="30"/>
      <c r="K24" s="30"/>
      <c r="L24" s="29"/>
      <c r="M24" s="24" t="str">
        <f aca="true">IF(G24="","",YEARFRAC(G24,TODAY()))</f>
        <v/>
      </c>
      <c r="N24" s="25" t="str">
        <f aca="true">IF(I24="","",DATEDIF(I24,TODAY(),"y"))</f>
        <v/>
      </c>
      <c r="O24" s="26" t="str">
        <f aca="true">IF(OR(I24="",L24&lt;&gt;"Ativo"),"",IF(MONTH(I24)=MONTH(TODAY()),"Sim",""))</f>
        <v/>
      </c>
      <c r="P24" s="26" t="str">
        <f aca="true">IF(OR(G24="",L24&lt;&gt;"Ativo"),"",IF(TODAY()-G24&gt;=90,"Efetivado",IF(G24+89-TODAY()&lt;=15,"Vence em "&amp;TEXT(G24+89,"dd/mm"),"Até "&amp;TEXT(G24+89,"dd/mm"))))</f>
        <v/>
      </c>
    </row>
    <row r="25" customFormat="false" ht="15" hidden="false" customHeight="false" outlineLevel="0" collapsed="false">
      <c r="B25" s="20"/>
      <c r="C25" s="21"/>
      <c r="D25" s="21"/>
      <c r="E25" s="21"/>
      <c r="F25" s="21"/>
      <c r="G25" s="22"/>
      <c r="H25" s="23"/>
      <c r="I25" s="22"/>
      <c r="J25" s="21"/>
      <c r="K25" s="21"/>
      <c r="L25" s="20"/>
      <c r="M25" s="24" t="str">
        <f aca="true">IF(G25="","",YEARFRAC(G25,TODAY()))</f>
        <v/>
      </c>
      <c r="N25" s="25" t="str">
        <f aca="true">IF(I25="","",DATEDIF(I25,TODAY(),"y"))</f>
        <v/>
      </c>
      <c r="O25" s="26" t="str">
        <f aca="true">IF(OR(I25="",L25&lt;&gt;"Ativo"),"",IF(MONTH(I25)=MONTH(TODAY()),"Sim",""))</f>
        <v/>
      </c>
      <c r="P25" s="26" t="str">
        <f aca="true">IF(OR(G25="",L25&lt;&gt;"Ativo"),"",IF(TODAY()-G25&gt;=90,"Efetivado",IF(G25+89-TODAY()&lt;=15,"Vence em "&amp;TEXT(G25+89,"dd/mm"),"Até "&amp;TEXT(G25+89,"dd/mm"))))</f>
        <v/>
      </c>
    </row>
    <row r="26" customFormat="false" ht="15" hidden="false" customHeight="false" outlineLevel="0" collapsed="false">
      <c r="B26" s="29"/>
      <c r="C26" s="30"/>
      <c r="D26" s="30"/>
      <c r="E26" s="30"/>
      <c r="F26" s="30"/>
      <c r="G26" s="31"/>
      <c r="H26" s="32"/>
      <c r="I26" s="31"/>
      <c r="J26" s="30"/>
      <c r="K26" s="30"/>
      <c r="L26" s="29"/>
      <c r="M26" s="24" t="str">
        <f aca="true">IF(G26="","",YEARFRAC(G26,TODAY()))</f>
        <v/>
      </c>
      <c r="N26" s="25" t="str">
        <f aca="true">IF(I26="","",DATEDIF(I26,TODAY(),"y"))</f>
        <v/>
      </c>
      <c r="O26" s="26" t="str">
        <f aca="true">IF(OR(I26="",L26&lt;&gt;"Ativo"),"",IF(MONTH(I26)=MONTH(TODAY()),"Sim",""))</f>
        <v/>
      </c>
      <c r="P26" s="26" t="str">
        <f aca="true">IF(OR(G26="",L26&lt;&gt;"Ativo"),"",IF(TODAY()-G26&gt;=90,"Efetivado",IF(G26+89-TODAY()&lt;=15,"Vence em "&amp;TEXT(G26+89,"dd/mm"),"Até "&amp;TEXT(G26+89,"dd/mm"))))</f>
        <v/>
      </c>
    </row>
    <row r="27" customFormat="false" ht="15" hidden="false" customHeight="false" outlineLevel="0" collapsed="false">
      <c r="B27" s="20"/>
      <c r="C27" s="21"/>
      <c r="D27" s="21"/>
      <c r="E27" s="21"/>
      <c r="F27" s="21"/>
      <c r="G27" s="22"/>
      <c r="H27" s="23"/>
      <c r="I27" s="22"/>
      <c r="J27" s="21"/>
      <c r="K27" s="21"/>
      <c r="L27" s="20"/>
      <c r="M27" s="24" t="str">
        <f aca="true">IF(G27="","",YEARFRAC(G27,TODAY()))</f>
        <v/>
      </c>
      <c r="N27" s="25" t="str">
        <f aca="true">IF(I27="","",DATEDIF(I27,TODAY(),"y"))</f>
        <v/>
      </c>
      <c r="O27" s="26" t="str">
        <f aca="true">IF(OR(I27="",L27&lt;&gt;"Ativo"),"",IF(MONTH(I27)=MONTH(TODAY()),"Sim",""))</f>
        <v/>
      </c>
      <c r="P27" s="26" t="str">
        <f aca="true">IF(OR(G27="",L27&lt;&gt;"Ativo"),"",IF(TODAY()-G27&gt;=90,"Efetivado",IF(G27+89-TODAY()&lt;=15,"Vence em "&amp;TEXT(G27+89,"dd/mm"),"Até "&amp;TEXT(G27+89,"dd/mm"))))</f>
        <v/>
      </c>
    </row>
    <row r="28" customFormat="false" ht="15" hidden="false" customHeight="false" outlineLevel="0" collapsed="false">
      <c r="B28" s="29"/>
      <c r="C28" s="30"/>
      <c r="D28" s="30"/>
      <c r="E28" s="30"/>
      <c r="F28" s="30"/>
      <c r="G28" s="31"/>
      <c r="H28" s="32"/>
      <c r="I28" s="31"/>
      <c r="J28" s="30"/>
      <c r="K28" s="30"/>
      <c r="L28" s="29"/>
      <c r="M28" s="24" t="str">
        <f aca="true">IF(G28="","",YEARFRAC(G28,TODAY()))</f>
        <v/>
      </c>
      <c r="N28" s="25" t="str">
        <f aca="true">IF(I28="","",DATEDIF(I28,TODAY(),"y"))</f>
        <v/>
      </c>
      <c r="O28" s="26" t="str">
        <f aca="true">IF(OR(I28="",L28&lt;&gt;"Ativo"),"",IF(MONTH(I28)=MONTH(TODAY()),"Sim",""))</f>
        <v/>
      </c>
      <c r="P28" s="26" t="str">
        <f aca="true">IF(OR(G28="",L28&lt;&gt;"Ativo"),"",IF(TODAY()-G28&gt;=90,"Efetivado",IF(G28+89-TODAY()&lt;=15,"Vence em "&amp;TEXT(G28+89,"dd/mm"),"Até "&amp;TEXT(G28+89,"dd/mm"))))</f>
        <v/>
      </c>
    </row>
    <row r="29" customFormat="false" ht="15" hidden="false" customHeight="false" outlineLevel="0" collapsed="false">
      <c r="B29" s="20"/>
      <c r="C29" s="21"/>
      <c r="D29" s="21"/>
      <c r="E29" s="21"/>
      <c r="F29" s="21"/>
      <c r="G29" s="22"/>
      <c r="H29" s="23"/>
      <c r="I29" s="22"/>
      <c r="J29" s="21"/>
      <c r="K29" s="21"/>
      <c r="L29" s="20"/>
      <c r="M29" s="24" t="str">
        <f aca="true">IF(G29="","",YEARFRAC(G29,TODAY()))</f>
        <v/>
      </c>
      <c r="N29" s="25" t="str">
        <f aca="true">IF(I29="","",DATEDIF(I29,TODAY(),"y"))</f>
        <v/>
      </c>
      <c r="O29" s="26" t="str">
        <f aca="true">IF(OR(I29="",L29&lt;&gt;"Ativo"),"",IF(MONTH(I29)=MONTH(TODAY()),"Sim",""))</f>
        <v/>
      </c>
      <c r="P29" s="26" t="str">
        <f aca="true">IF(OR(G29="",L29&lt;&gt;"Ativo"),"",IF(TODAY()-G29&gt;=90,"Efetivado",IF(G29+89-TODAY()&lt;=15,"Vence em "&amp;TEXT(G29+89,"dd/mm"),"Até "&amp;TEXT(G29+89,"dd/mm"))))</f>
        <v/>
      </c>
    </row>
    <row r="30" customFormat="false" ht="15" hidden="false" customHeight="false" outlineLevel="0" collapsed="false">
      <c r="B30" s="29"/>
      <c r="C30" s="30"/>
      <c r="D30" s="30"/>
      <c r="E30" s="30"/>
      <c r="F30" s="30"/>
      <c r="G30" s="31"/>
      <c r="H30" s="32"/>
      <c r="I30" s="31"/>
      <c r="J30" s="30"/>
      <c r="K30" s="30"/>
      <c r="L30" s="29"/>
      <c r="M30" s="24" t="str">
        <f aca="true">IF(G30="","",YEARFRAC(G30,TODAY()))</f>
        <v/>
      </c>
      <c r="N30" s="25" t="str">
        <f aca="true">IF(I30="","",DATEDIF(I30,TODAY(),"y"))</f>
        <v/>
      </c>
      <c r="O30" s="26" t="str">
        <f aca="true">IF(OR(I30="",L30&lt;&gt;"Ativo"),"",IF(MONTH(I30)=MONTH(TODAY()),"Sim",""))</f>
        <v/>
      </c>
      <c r="P30" s="26" t="str">
        <f aca="true">IF(OR(G30="",L30&lt;&gt;"Ativo"),"",IF(TODAY()-G30&gt;=90,"Efetivado",IF(G30+89-TODAY()&lt;=15,"Vence em "&amp;TEXT(G30+89,"dd/mm"),"Até "&amp;TEXT(G30+89,"dd/mm"))))</f>
        <v/>
      </c>
    </row>
    <row r="31" customFormat="false" ht="15" hidden="false" customHeight="false" outlineLevel="0" collapsed="false">
      <c r="B31" s="20"/>
      <c r="C31" s="21"/>
      <c r="D31" s="21"/>
      <c r="E31" s="21"/>
      <c r="F31" s="21"/>
      <c r="G31" s="22"/>
      <c r="H31" s="23"/>
      <c r="I31" s="22"/>
      <c r="J31" s="21"/>
      <c r="K31" s="21"/>
      <c r="L31" s="20"/>
      <c r="M31" s="24" t="str">
        <f aca="true">IF(G31="","",YEARFRAC(G31,TODAY()))</f>
        <v/>
      </c>
      <c r="N31" s="25" t="str">
        <f aca="true">IF(I31="","",DATEDIF(I31,TODAY(),"y"))</f>
        <v/>
      </c>
      <c r="O31" s="26" t="str">
        <f aca="true">IF(OR(I31="",L31&lt;&gt;"Ativo"),"",IF(MONTH(I31)=MONTH(TODAY()),"Sim",""))</f>
        <v/>
      </c>
      <c r="P31" s="26" t="str">
        <f aca="true">IF(OR(G31="",L31&lt;&gt;"Ativo"),"",IF(TODAY()-G31&gt;=90,"Efetivado",IF(G31+89-TODAY()&lt;=15,"Vence em "&amp;TEXT(G31+89,"dd/mm"),"Até "&amp;TEXT(G31+89,"dd/mm"))))</f>
        <v/>
      </c>
    </row>
    <row r="32" customFormat="false" ht="15" hidden="false" customHeight="false" outlineLevel="0" collapsed="false">
      <c r="B32" s="29"/>
      <c r="C32" s="30"/>
      <c r="D32" s="30"/>
      <c r="E32" s="30"/>
      <c r="F32" s="30"/>
      <c r="G32" s="31"/>
      <c r="H32" s="32"/>
      <c r="I32" s="31"/>
      <c r="J32" s="30"/>
      <c r="K32" s="30"/>
      <c r="L32" s="29"/>
      <c r="M32" s="24" t="str">
        <f aca="true">IF(G32="","",YEARFRAC(G32,TODAY()))</f>
        <v/>
      </c>
      <c r="N32" s="25" t="str">
        <f aca="true">IF(I32="","",DATEDIF(I32,TODAY(),"y"))</f>
        <v/>
      </c>
      <c r="O32" s="26" t="str">
        <f aca="true">IF(OR(I32="",L32&lt;&gt;"Ativo"),"",IF(MONTH(I32)=MONTH(TODAY()),"Sim",""))</f>
        <v/>
      </c>
      <c r="P32" s="26" t="str">
        <f aca="true">IF(OR(G32="",L32&lt;&gt;"Ativo"),"",IF(TODAY()-G32&gt;=90,"Efetivado",IF(G32+89-TODAY()&lt;=15,"Vence em "&amp;TEXT(G32+89,"dd/mm"),"Até "&amp;TEXT(G32+89,"dd/mm"))))</f>
        <v/>
      </c>
    </row>
    <row r="33" customFormat="false" ht="15" hidden="false" customHeight="false" outlineLevel="0" collapsed="false">
      <c r="B33" s="20"/>
      <c r="C33" s="21"/>
      <c r="D33" s="21"/>
      <c r="E33" s="21"/>
      <c r="F33" s="21"/>
      <c r="G33" s="22"/>
      <c r="H33" s="23"/>
      <c r="I33" s="22"/>
      <c r="J33" s="21"/>
      <c r="K33" s="21"/>
      <c r="L33" s="20"/>
      <c r="M33" s="24" t="str">
        <f aca="true">IF(G33="","",YEARFRAC(G33,TODAY()))</f>
        <v/>
      </c>
      <c r="N33" s="25" t="str">
        <f aca="true">IF(I33="","",DATEDIF(I33,TODAY(),"y"))</f>
        <v/>
      </c>
      <c r="O33" s="26" t="str">
        <f aca="true">IF(OR(I33="",L33&lt;&gt;"Ativo"),"",IF(MONTH(I33)=MONTH(TODAY()),"Sim",""))</f>
        <v/>
      </c>
      <c r="P33" s="26" t="str">
        <f aca="true">IF(OR(G33="",L33&lt;&gt;"Ativo"),"",IF(TODAY()-G33&gt;=90,"Efetivado",IF(G33+89-TODAY()&lt;=15,"Vence em "&amp;TEXT(G33+89,"dd/mm"),"Até "&amp;TEXT(G33+89,"dd/mm"))))</f>
        <v/>
      </c>
    </row>
    <row r="34" customFormat="false" ht="15" hidden="false" customHeight="false" outlineLevel="0" collapsed="false">
      <c r="B34" s="29"/>
      <c r="C34" s="30"/>
      <c r="D34" s="30"/>
      <c r="E34" s="30"/>
      <c r="F34" s="30"/>
      <c r="G34" s="31"/>
      <c r="H34" s="32"/>
      <c r="I34" s="31"/>
      <c r="J34" s="30"/>
      <c r="K34" s="30"/>
      <c r="L34" s="29"/>
      <c r="M34" s="24" t="str">
        <f aca="true">IF(G34="","",YEARFRAC(G34,TODAY()))</f>
        <v/>
      </c>
      <c r="N34" s="25" t="str">
        <f aca="true">IF(I34="","",DATEDIF(I34,TODAY(),"y"))</f>
        <v/>
      </c>
      <c r="O34" s="26" t="str">
        <f aca="true">IF(OR(I34="",L34&lt;&gt;"Ativo"),"",IF(MONTH(I34)=MONTH(TODAY()),"Sim",""))</f>
        <v/>
      </c>
      <c r="P34" s="26" t="str">
        <f aca="true">IF(OR(G34="",L34&lt;&gt;"Ativo"),"",IF(TODAY()-G34&gt;=90,"Efetivado",IF(G34+89-TODAY()&lt;=15,"Vence em "&amp;TEXT(G34+89,"dd/mm"),"Até "&amp;TEXT(G34+89,"dd/mm"))))</f>
        <v/>
      </c>
    </row>
    <row r="35" customFormat="false" ht="15" hidden="false" customHeight="false" outlineLevel="0" collapsed="false">
      <c r="B35" s="20"/>
      <c r="C35" s="21"/>
      <c r="D35" s="21"/>
      <c r="E35" s="21"/>
      <c r="F35" s="21"/>
      <c r="G35" s="22"/>
      <c r="H35" s="23"/>
      <c r="I35" s="22"/>
      <c r="J35" s="21"/>
      <c r="K35" s="21"/>
      <c r="L35" s="20"/>
      <c r="M35" s="24" t="str">
        <f aca="true">IF(G35="","",YEARFRAC(G35,TODAY()))</f>
        <v/>
      </c>
      <c r="N35" s="25" t="str">
        <f aca="true">IF(I35="","",DATEDIF(I35,TODAY(),"y"))</f>
        <v/>
      </c>
      <c r="O35" s="26" t="str">
        <f aca="true">IF(OR(I35="",L35&lt;&gt;"Ativo"),"",IF(MONTH(I35)=MONTH(TODAY()),"Sim",""))</f>
        <v/>
      </c>
      <c r="P35" s="26" t="str">
        <f aca="true">IF(OR(G35="",L35&lt;&gt;"Ativo"),"",IF(TODAY()-G35&gt;=90,"Efetivado",IF(G35+89-TODAY()&lt;=15,"Vence em "&amp;TEXT(G35+89,"dd/mm"),"Até "&amp;TEXT(G35+89,"dd/mm"))))</f>
        <v/>
      </c>
    </row>
    <row r="36" customFormat="false" ht="15" hidden="false" customHeight="false" outlineLevel="0" collapsed="false">
      <c r="B36" s="29"/>
      <c r="C36" s="30"/>
      <c r="D36" s="30"/>
      <c r="E36" s="30"/>
      <c r="F36" s="30"/>
      <c r="G36" s="31"/>
      <c r="H36" s="32"/>
      <c r="I36" s="31"/>
      <c r="J36" s="30"/>
      <c r="K36" s="30"/>
      <c r="L36" s="29"/>
      <c r="M36" s="24" t="str">
        <f aca="true">IF(G36="","",YEARFRAC(G36,TODAY()))</f>
        <v/>
      </c>
      <c r="N36" s="25" t="str">
        <f aca="true">IF(I36="","",DATEDIF(I36,TODAY(),"y"))</f>
        <v/>
      </c>
      <c r="O36" s="26" t="str">
        <f aca="true">IF(OR(I36="",L36&lt;&gt;"Ativo"),"",IF(MONTH(I36)=MONTH(TODAY()),"Sim",""))</f>
        <v/>
      </c>
      <c r="P36" s="26" t="str">
        <f aca="true">IF(OR(G36="",L36&lt;&gt;"Ativo"),"",IF(TODAY()-G36&gt;=90,"Efetivado",IF(G36+89-TODAY()&lt;=15,"Vence em "&amp;TEXT(G36+89,"dd/mm"),"Até "&amp;TEXT(G36+89,"dd/mm"))))</f>
        <v/>
      </c>
    </row>
    <row r="37" customFormat="false" ht="15" hidden="false" customHeight="false" outlineLevel="0" collapsed="false">
      <c r="B37" s="20"/>
      <c r="C37" s="21"/>
      <c r="D37" s="21"/>
      <c r="E37" s="21"/>
      <c r="F37" s="21"/>
      <c r="G37" s="22"/>
      <c r="H37" s="23"/>
      <c r="I37" s="22"/>
      <c r="J37" s="21"/>
      <c r="K37" s="21"/>
      <c r="L37" s="20"/>
      <c r="M37" s="24" t="str">
        <f aca="true">IF(G37="","",YEARFRAC(G37,TODAY()))</f>
        <v/>
      </c>
      <c r="N37" s="25" t="str">
        <f aca="true">IF(I37="","",DATEDIF(I37,TODAY(),"y"))</f>
        <v/>
      </c>
      <c r="O37" s="26" t="str">
        <f aca="true">IF(OR(I37="",L37&lt;&gt;"Ativo"),"",IF(MONTH(I37)=MONTH(TODAY()),"Sim",""))</f>
        <v/>
      </c>
      <c r="P37" s="26" t="str">
        <f aca="true">IF(OR(G37="",L37&lt;&gt;"Ativo"),"",IF(TODAY()-G37&gt;=90,"Efetivado",IF(G37+89-TODAY()&lt;=15,"Vence em "&amp;TEXT(G37+89,"dd/mm"),"Até "&amp;TEXT(G37+89,"dd/mm"))))</f>
        <v/>
      </c>
    </row>
    <row r="38" customFormat="false" ht="15" hidden="false" customHeight="false" outlineLevel="0" collapsed="false">
      <c r="B38" s="29"/>
      <c r="C38" s="30"/>
      <c r="D38" s="30"/>
      <c r="E38" s="30"/>
      <c r="F38" s="30"/>
      <c r="G38" s="31"/>
      <c r="H38" s="32"/>
      <c r="I38" s="31"/>
      <c r="J38" s="30"/>
      <c r="K38" s="30"/>
      <c r="L38" s="29"/>
      <c r="M38" s="24" t="str">
        <f aca="true">IF(G38="","",YEARFRAC(G38,TODAY()))</f>
        <v/>
      </c>
      <c r="N38" s="25" t="str">
        <f aca="true">IF(I38="","",DATEDIF(I38,TODAY(),"y"))</f>
        <v/>
      </c>
      <c r="O38" s="26" t="str">
        <f aca="true">IF(OR(I38="",L38&lt;&gt;"Ativo"),"",IF(MONTH(I38)=MONTH(TODAY()),"Sim",""))</f>
        <v/>
      </c>
      <c r="P38" s="26" t="str">
        <f aca="true">IF(OR(G38="",L38&lt;&gt;"Ativo"),"",IF(TODAY()-G38&gt;=90,"Efetivado",IF(G38+89-TODAY()&lt;=15,"Vence em "&amp;TEXT(G38+89,"dd/mm"),"Até "&amp;TEXT(G38+89,"dd/mm"))))</f>
        <v/>
      </c>
    </row>
    <row r="39" customFormat="false" ht="15" hidden="false" customHeight="false" outlineLevel="0" collapsed="false">
      <c r="B39" s="20"/>
      <c r="C39" s="21"/>
      <c r="D39" s="21"/>
      <c r="E39" s="21"/>
      <c r="F39" s="21"/>
      <c r="G39" s="22"/>
      <c r="H39" s="23"/>
      <c r="I39" s="22"/>
      <c r="J39" s="21"/>
      <c r="K39" s="21"/>
      <c r="L39" s="20"/>
      <c r="M39" s="24" t="str">
        <f aca="true">IF(G39="","",YEARFRAC(G39,TODAY()))</f>
        <v/>
      </c>
      <c r="N39" s="25" t="str">
        <f aca="true">IF(I39="","",DATEDIF(I39,TODAY(),"y"))</f>
        <v/>
      </c>
      <c r="O39" s="26" t="str">
        <f aca="true">IF(OR(I39="",L39&lt;&gt;"Ativo"),"",IF(MONTH(I39)=MONTH(TODAY()),"Sim",""))</f>
        <v/>
      </c>
      <c r="P39" s="26" t="str">
        <f aca="true">IF(OR(G39="",L39&lt;&gt;"Ativo"),"",IF(TODAY()-G39&gt;=90,"Efetivado",IF(G39+89-TODAY()&lt;=15,"Vence em "&amp;TEXT(G39+89,"dd/mm"),"Até "&amp;TEXT(G39+89,"dd/mm"))))</f>
        <v/>
      </c>
    </row>
    <row r="40" customFormat="false" ht="15" hidden="false" customHeight="false" outlineLevel="0" collapsed="false">
      <c r="B40" s="29"/>
      <c r="C40" s="30"/>
      <c r="D40" s="30"/>
      <c r="E40" s="30"/>
      <c r="F40" s="30"/>
      <c r="G40" s="31"/>
      <c r="H40" s="32"/>
      <c r="I40" s="31"/>
      <c r="J40" s="30"/>
      <c r="K40" s="30"/>
      <c r="L40" s="29"/>
      <c r="M40" s="24" t="str">
        <f aca="true">IF(G40="","",YEARFRAC(G40,TODAY()))</f>
        <v/>
      </c>
      <c r="N40" s="25" t="str">
        <f aca="true">IF(I40="","",DATEDIF(I40,TODAY(),"y"))</f>
        <v/>
      </c>
      <c r="O40" s="26" t="str">
        <f aca="true">IF(OR(I40="",L40&lt;&gt;"Ativo"),"",IF(MONTH(I40)=MONTH(TODAY()),"Sim",""))</f>
        <v/>
      </c>
      <c r="P40" s="26" t="str">
        <f aca="true">IF(OR(G40="",L40&lt;&gt;"Ativo"),"",IF(TODAY()-G40&gt;=90,"Efetivado",IF(G40+89-TODAY()&lt;=15,"Vence em "&amp;TEXT(G40+89,"dd/mm"),"Até "&amp;TEXT(G40+89,"dd/mm"))))</f>
        <v/>
      </c>
    </row>
    <row r="41" customFormat="false" ht="15" hidden="false" customHeight="false" outlineLevel="0" collapsed="false">
      <c r="B41" s="20"/>
      <c r="C41" s="21"/>
      <c r="D41" s="21"/>
      <c r="E41" s="21"/>
      <c r="F41" s="21"/>
      <c r="G41" s="22"/>
      <c r="H41" s="23"/>
      <c r="I41" s="22"/>
      <c r="J41" s="21"/>
      <c r="K41" s="21"/>
      <c r="L41" s="20"/>
      <c r="M41" s="24" t="str">
        <f aca="true">IF(G41="","",YEARFRAC(G41,TODAY()))</f>
        <v/>
      </c>
      <c r="N41" s="25" t="str">
        <f aca="true">IF(I41="","",DATEDIF(I41,TODAY(),"y"))</f>
        <v/>
      </c>
      <c r="O41" s="26" t="str">
        <f aca="true">IF(OR(I41="",L41&lt;&gt;"Ativo"),"",IF(MONTH(I41)=MONTH(TODAY()),"Sim",""))</f>
        <v/>
      </c>
      <c r="P41" s="26" t="str">
        <f aca="true">IF(OR(G41="",L41&lt;&gt;"Ativo"),"",IF(TODAY()-G41&gt;=90,"Efetivado",IF(G41+89-TODAY()&lt;=15,"Vence em "&amp;TEXT(G41+89,"dd/mm"),"Até "&amp;TEXT(G41+89,"dd/mm"))))</f>
        <v/>
      </c>
    </row>
    <row r="42" customFormat="false" ht="15" hidden="false" customHeight="false" outlineLevel="0" collapsed="false">
      <c r="B42" s="29"/>
      <c r="C42" s="30"/>
      <c r="D42" s="30"/>
      <c r="E42" s="30"/>
      <c r="F42" s="30"/>
      <c r="G42" s="31"/>
      <c r="H42" s="32"/>
      <c r="I42" s="31"/>
      <c r="J42" s="30"/>
      <c r="K42" s="30"/>
      <c r="L42" s="29"/>
      <c r="M42" s="24" t="str">
        <f aca="true">IF(G42="","",YEARFRAC(G42,TODAY()))</f>
        <v/>
      </c>
      <c r="N42" s="25" t="str">
        <f aca="true">IF(I42="","",DATEDIF(I42,TODAY(),"y"))</f>
        <v/>
      </c>
      <c r="O42" s="26" t="str">
        <f aca="true">IF(OR(I42="",L42&lt;&gt;"Ativo"),"",IF(MONTH(I42)=MONTH(TODAY()),"Sim",""))</f>
        <v/>
      </c>
      <c r="P42" s="26" t="str">
        <f aca="true">IF(OR(G42="",L42&lt;&gt;"Ativo"),"",IF(TODAY()-G42&gt;=90,"Efetivado",IF(G42+89-TODAY()&lt;=15,"Vence em "&amp;TEXT(G42+89,"dd/mm"),"Até "&amp;TEXT(G42+89,"dd/mm"))))</f>
        <v/>
      </c>
    </row>
    <row r="43" customFormat="false" ht="15" hidden="false" customHeight="false" outlineLevel="0" collapsed="false">
      <c r="B43" s="20"/>
      <c r="C43" s="21"/>
      <c r="D43" s="21"/>
      <c r="E43" s="21"/>
      <c r="F43" s="21"/>
      <c r="G43" s="22"/>
      <c r="H43" s="23"/>
      <c r="I43" s="22"/>
      <c r="J43" s="21"/>
      <c r="K43" s="21"/>
      <c r="L43" s="20"/>
      <c r="M43" s="24" t="str">
        <f aca="true">IF(G43="","",YEARFRAC(G43,TODAY()))</f>
        <v/>
      </c>
      <c r="N43" s="25" t="str">
        <f aca="true">IF(I43="","",DATEDIF(I43,TODAY(),"y"))</f>
        <v/>
      </c>
      <c r="O43" s="26" t="str">
        <f aca="true">IF(OR(I43="",L43&lt;&gt;"Ativo"),"",IF(MONTH(I43)=MONTH(TODAY()),"Sim",""))</f>
        <v/>
      </c>
      <c r="P43" s="26" t="str">
        <f aca="true">IF(OR(G43="",L43&lt;&gt;"Ativo"),"",IF(TODAY()-G43&gt;=90,"Efetivado",IF(G43+89-TODAY()&lt;=15,"Vence em "&amp;TEXT(G43+89,"dd/mm"),"Até "&amp;TEXT(G43+89,"dd/mm"))))</f>
        <v/>
      </c>
    </row>
    <row r="44" customFormat="false" ht="15" hidden="false" customHeight="false" outlineLevel="0" collapsed="false">
      <c r="B44" s="29"/>
      <c r="C44" s="30"/>
      <c r="D44" s="30"/>
      <c r="E44" s="30"/>
      <c r="F44" s="30"/>
      <c r="G44" s="31"/>
      <c r="H44" s="32"/>
      <c r="I44" s="31"/>
      <c r="J44" s="30"/>
      <c r="K44" s="30"/>
      <c r="L44" s="29"/>
      <c r="M44" s="24" t="str">
        <f aca="true">IF(G44="","",YEARFRAC(G44,TODAY()))</f>
        <v/>
      </c>
      <c r="N44" s="25" t="str">
        <f aca="true">IF(I44="","",DATEDIF(I44,TODAY(),"y"))</f>
        <v/>
      </c>
      <c r="O44" s="26" t="str">
        <f aca="true">IF(OR(I44="",L44&lt;&gt;"Ativo"),"",IF(MONTH(I44)=MONTH(TODAY()),"Sim",""))</f>
        <v/>
      </c>
      <c r="P44" s="26" t="str">
        <f aca="true">IF(OR(G44="",L44&lt;&gt;"Ativo"),"",IF(TODAY()-G44&gt;=90,"Efetivado",IF(G44+89-TODAY()&lt;=15,"Vence em "&amp;TEXT(G44+89,"dd/mm"),"Até "&amp;TEXT(G44+89,"dd/mm"))))</f>
        <v/>
      </c>
    </row>
    <row r="45" customFormat="false" ht="15" hidden="false" customHeight="false" outlineLevel="0" collapsed="false">
      <c r="B45" s="20"/>
      <c r="C45" s="21"/>
      <c r="D45" s="21"/>
      <c r="E45" s="21"/>
      <c r="F45" s="21"/>
      <c r="G45" s="22"/>
      <c r="H45" s="23"/>
      <c r="I45" s="22"/>
      <c r="J45" s="21"/>
      <c r="K45" s="21"/>
      <c r="L45" s="20"/>
      <c r="M45" s="24" t="str">
        <f aca="true">IF(G45="","",YEARFRAC(G45,TODAY()))</f>
        <v/>
      </c>
      <c r="N45" s="25" t="str">
        <f aca="true">IF(I45="","",DATEDIF(I45,TODAY(),"y"))</f>
        <v/>
      </c>
      <c r="O45" s="26" t="str">
        <f aca="true">IF(OR(I45="",L45&lt;&gt;"Ativo"),"",IF(MONTH(I45)=MONTH(TODAY()),"Sim",""))</f>
        <v/>
      </c>
      <c r="P45" s="26" t="str">
        <f aca="true">IF(OR(G45="",L45&lt;&gt;"Ativo"),"",IF(TODAY()-G45&gt;=90,"Efetivado",IF(G45+89-TODAY()&lt;=15,"Vence em "&amp;TEXT(G45+89,"dd/mm"),"Até "&amp;TEXT(G45+89,"dd/mm"))))</f>
        <v/>
      </c>
    </row>
    <row r="46" customFormat="false" ht="15" hidden="false" customHeight="false" outlineLevel="0" collapsed="false">
      <c r="B46" s="29"/>
      <c r="C46" s="30"/>
      <c r="D46" s="30"/>
      <c r="E46" s="30"/>
      <c r="F46" s="30"/>
      <c r="G46" s="31"/>
      <c r="H46" s="32"/>
      <c r="I46" s="31"/>
      <c r="J46" s="30"/>
      <c r="K46" s="30"/>
      <c r="L46" s="29"/>
      <c r="M46" s="24" t="str">
        <f aca="true">IF(G46="","",YEARFRAC(G46,TODAY()))</f>
        <v/>
      </c>
      <c r="N46" s="25" t="str">
        <f aca="true">IF(I46="","",DATEDIF(I46,TODAY(),"y"))</f>
        <v/>
      </c>
      <c r="O46" s="26" t="str">
        <f aca="true">IF(OR(I46="",L46&lt;&gt;"Ativo"),"",IF(MONTH(I46)=MONTH(TODAY()),"Sim",""))</f>
        <v/>
      </c>
      <c r="P46" s="26" t="str">
        <f aca="true">IF(OR(G46="",L46&lt;&gt;"Ativo"),"",IF(TODAY()-G46&gt;=90,"Efetivado",IF(G46+89-TODAY()&lt;=15,"Vence em "&amp;TEXT(G46+89,"dd/mm"),"Até "&amp;TEXT(G46+89,"dd/mm"))))</f>
        <v/>
      </c>
    </row>
    <row r="47" customFormat="false" ht="15" hidden="false" customHeight="false" outlineLevel="0" collapsed="false">
      <c r="B47" s="20"/>
      <c r="C47" s="21"/>
      <c r="D47" s="21"/>
      <c r="E47" s="21"/>
      <c r="F47" s="21"/>
      <c r="G47" s="22"/>
      <c r="H47" s="23"/>
      <c r="I47" s="22"/>
      <c r="J47" s="21"/>
      <c r="K47" s="21"/>
      <c r="L47" s="20"/>
      <c r="M47" s="24" t="str">
        <f aca="true">IF(G47="","",YEARFRAC(G47,TODAY()))</f>
        <v/>
      </c>
      <c r="N47" s="25" t="str">
        <f aca="true">IF(I47="","",DATEDIF(I47,TODAY(),"y"))</f>
        <v/>
      </c>
      <c r="O47" s="26" t="str">
        <f aca="true">IF(OR(I47="",L47&lt;&gt;"Ativo"),"",IF(MONTH(I47)=MONTH(TODAY()),"Sim",""))</f>
        <v/>
      </c>
      <c r="P47" s="26" t="str">
        <f aca="true">IF(OR(G47="",L47&lt;&gt;"Ativo"),"",IF(TODAY()-G47&gt;=90,"Efetivado",IF(G47+89-TODAY()&lt;=15,"Vence em "&amp;TEXT(G47+89,"dd/mm"),"Até "&amp;TEXT(G47+89,"dd/mm"))))</f>
        <v/>
      </c>
    </row>
    <row r="48" customFormat="false" ht="15" hidden="false" customHeight="false" outlineLevel="0" collapsed="false">
      <c r="B48" s="29"/>
      <c r="C48" s="30"/>
      <c r="D48" s="30"/>
      <c r="E48" s="30"/>
      <c r="F48" s="30"/>
      <c r="G48" s="31"/>
      <c r="H48" s="32"/>
      <c r="I48" s="31"/>
      <c r="J48" s="30"/>
      <c r="K48" s="30"/>
      <c r="L48" s="29"/>
      <c r="M48" s="24" t="str">
        <f aca="true">IF(G48="","",YEARFRAC(G48,TODAY()))</f>
        <v/>
      </c>
      <c r="N48" s="25" t="str">
        <f aca="true">IF(I48="","",DATEDIF(I48,TODAY(),"y"))</f>
        <v/>
      </c>
      <c r="O48" s="26" t="str">
        <f aca="true">IF(OR(I48="",L48&lt;&gt;"Ativo"),"",IF(MONTH(I48)=MONTH(TODAY()),"Sim",""))</f>
        <v/>
      </c>
      <c r="P48" s="26" t="str">
        <f aca="true">IF(OR(G48="",L48&lt;&gt;"Ativo"),"",IF(TODAY()-G48&gt;=90,"Efetivado",IF(G48+89-TODAY()&lt;=15,"Vence em "&amp;TEXT(G48+89,"dd/mm"),"Até "&amp;TEXT(G48+89,"dd/mm"))))</f>
        <v/>
      </c>
    </row>
    <row r="49" customFormat="false" ht="15" hidden="false" customHeight="false" outlineLevel="0" collapsed="false">
      <c r="B49" s="20"/>
      <c r="C49" s="21"/>
      <c r="D49" s="21"/>
      <c r="E49" s="21"/>
      <c r="F49" s="21"/>
      <c r="G49" s="22"/>
      <c r="H49" s="23"/>
      <c r="I49" s="22"/>
      <c r="J49" s="21"/>
      <c r="K49" s="21"/>
      <c r="L49" s="20"/>
      <c r="M49" s="24" t="str">
        <f aca="true">IF(G49="","",YEARFRAC(G49,TODAY()))</f>
        <v/>
      </c>
      <c r="N49" s="25" t="str">
        <f aca="true">IF(I49="","",DATEDIF(I49,TODAY(),"y"))</f>
        <v/>
      </c>
      <c r="O49" s="26" t="str">
        <f aca="true">IF(OR(I49="",L49&lt;&gt;"Ativo"),"",IF(MONTH(I49)=MONTH(TODAY()),"Sim",""))</f>
        <v/>
      </c>
      <c r="P49" s="26" t="str">
        <f aca="true">IF(OR(G49="",L49&lt;&gt;"Ativo"),"",IF(TODAY()-G49&gt;=90,"Efetivado",IF(G49+89-TODAY()&lt;=15,"Vence em "&amp;TEXT(G49+89,"dd/mm"),"Até "&amp;TEXT(G49+89,"dd/mm"))))</f>
        <v/>
      </c>
    </row>
    <row r="50" customFormat="false" ht="15" hidden="false" customHeight="false" outlineLevel="0" collapsed="false">
      <c r="B50" s="29"/>
      <c r="C50" s="30"/>
      <c r="D50" s="30"/>
      <c r="E50" s="30"/>
      <c r="F50" s="30"/>
      <c r="G50" s="31"/>
      <c r="H50" s="32"/>
      <c r="I50" s="31"/>
      <c r="J50" s="30"/>
      <c r="K50" s="30"/>
      <c r="L50" s="29"/>
      <c r="M50" s="24" t="str">
        <f aca="true">IF(G50="","",YEARFRAC(G50,TODAY()))</f>
        <v/>
      </c>
      <c r="N50" s="25" t="str">
        <f aca="true">IF(I50="","",DATEDIF(I50,TODAY(),"y"))</f>
        <v/>
      </c>
      <c r="O50" s="26" t="str">
        <f aca="true">IF(OR(I50="",L50&lt;&gt;"Ativo"),"",IF(MONTH(I50)=MONTH(TODAY()),"Sim",""))</f>
        <v/>
      </c>
      <c r="P50" s="26" t="str">
        <f aca="true">IF(OR(G50="",L50&lt;&gt;"Ativo"),"",IF(TODAY()-G50&gt;=90,"Efetivado",IF(G50+89-TODAY()&lt;=15,"Vence em "&amp;TEXT(G50+89,"dd/mm"),"Até "&amp;TEXT(G50+89,"dd/mm"))))</f>
        <v/>
      </c>
    </row>
    <row r="51" customFormat="false" ht="15" hidden="false" customHeight="false" outlineLevel="0" collapsed="false">
      <c r="B51" s="20"/>
      <c r="C51" s="21"/>
      <c r="D51" s="21"/>
      <c r="E51" s="21"/>
      <c r="F51" s="21"/>
      <c r="G51" s="22"/>
      <c r="H51" s="23"/>
      <c r="I51" s="22"/>
      <c r="J51" s="21"/>
      <c r="K51" s="21"/>
      <c r="L51" s="20"/>
      <c r="M51" s="24" t="str">
        <f aca="true">IF(G51="","",YEARFRAC(G51,TODAY()))</f>
        <v/>
      </c>
      <c r="N51" s="25" t="str">
        <f aca="true">IF(I51="","",DATEDIF(I51,TODAY(),"y"))</f>
        <v/>
      </c>
      <c r="O51" s="26" t="str">
        <f aca="true">IF(OR(I51="",L51&lt;&gt;"Ativo"),"",IF(MONTH(I51)=MONTH(TODAY()),"Sim",""))</f>
        <v/>
      </c>
      <c r="P51" s="26" t="str">
        <f aca="true">IF(OR(G51="",L51&lt;&gt;"Ativo"),"",IF(TODAY()-G51&gt;=90,"Efetivado",IF(G51+89-TODAY()&lt;=15,"Vence em "&amp;TEXT(G51+89,"dd/mm"),"Até "&amp;TEXT(G51+89,"dd/mm"))))</f>
        <v/>
      </c>
    </row>
    <row r="52" customFormat="false" ht="15" hidden="false" customHeight="false" outlineLevel="0" collapsed="false">
      <c r="B52" s="29"/>
      <c r="C52" s="30"/>
      <c r="D52" s="30"/>
      <c r="E52" s="30"/>
      <c r="F52" s="30"/>
      <c r="G52" s="31"/>
      <c r="H52" s="32"/>
      <c r="I52" s="31"/>
      <c r="J52" s="30"/>
      <c r="K52" s="30"/>
      <c r="L52" s="29"/>
      <c r="M52" s="24" t="str">
        <f aca="true">IF(G52="","",YEARFRAC(G52,TODAY()))</f>
        <v/>
      </c>
      <c r="N52" s="25" t="str">
        <f aca="true">IF(I52="","",DATEDIF(I52,TODAY(),"y"))</f>
        <v/>
      </c>
      <c r="O52" s="26" t="str">
        <f aca="true">IF(OR(I52="",L52&lt;&gt;"Ativo"),"",IF(MONTH(I52)=MONTH(TODAY()),"Sim",""))</f>
        <v/>
      </c>
      <c r="P52" s="26" t="str">
        <f aca="true">IF(OR(G52="",L52&lt;&gt;"Ativo"),"",IF(TODAY()-G52&gt;=90,"Efetivado",IF(G52+89-TODAY()&lt;=15,"Vence em "&amp;TEXT(G52+89,"dd/mm"),"Até "&amp;TEXT(G52+89,"dd/mm"))))</f>
        <v/>
      </c>
    </row>
    <row r="53" customFormat="false" ht="15" hidden="false" customHeight="false" outlineLevel="0" collapsed="false">
      <c r="B53" s="20"/>
      <c r="C53" s="21"/>
      <c r="D53" s="21"/>
      <c r="E53" s="21"/>
      <c r="F53" s="21"/>
      <c r="G53" s="22"/>
      <c r="H53" s="23"/>
      <c r="I53" s="22"/>
      <c r="J53" s="21"/>
      <c r="K53" s="21"/>
      <c r="L53" s="20"/>
      <c r="M53" s="24" t="str">
        <f aca="true">IF(G53="","",YEARFRAC(G53,TODAY()))</f>
        <v/>
      </c>
      <c r="N53" s="25" t="str">
        <f aca="true">IF(I53="","",DATEDIF(I53,TODAY(),"y"))</f>
        <v/>
      </c>
      <c r="O53" s="26" t="str">
        <f aca="true">IF(OR(I53="",L53&lt;&gt;"Ativo"),"",IF(MONTH(I53)=MONTH(TODAY()),"Sim",""))</f>
        <v/>
      </c>
      <c r="P53" s="26" t="str">
        <f aca="true">IF(OR(G53="",L53&lt;&gt;"Ativo"),"",IF(TODAY()-G53&gt;=90,"Efetivado",IF(G53+89-TODAY()&lt;=15,"Vence em "&amp;TEXT(G53+89,"dd/mm"),"Até "&amp;TEXT(G53+89,"dd/mm"))))</f>
        <v/>
      </c>
    </row>
    <row r="54" customFormat="false" ht="15" hidden="false" customHeight="false" outlineLevel="0" collapsed="false">
      <c r="B54" s="29"/>
      <c r="C54" s="30"/>
      <c r="D54" s="30"/>
      <c r="E54" s="30"/>
      <c r="F54" s="30"/>
      <c r="G54" s="31"/>
      <c r="H54" s="32"/>
      <c r="I54" s="31"/>
      <c r="J54" s="30"/>
      <c r="K54" s="30"/>
      <c r="L54" s="29"/>
      <c r="M54" s="24" t="str">
        <f aca="true">IF(G54="","",YEARFRAC(G54,TODAY()))</f>
        <v/>
      </c>
      <c r="N54" s="25" t="str">
        <f aca="true">IF(I54="","",DATEDIF(I54,TODAY(),"y"))</f>
        <v/>
      </c>
      <c r="O54" s="26" t="str">
        <f aca="true">IF(OR(I54="",L54&lt;&gt;"Ativo"),"",IF(MONTH(I54)=MONTH(TODAY()),"Sim",""))</f>
        <v/>
      </c>
      <c r="P54" s="26" t="str">
        <f aca="true">IF(OR(G54="",L54&lt;&gt;"Ativo"),"",IF(TODAY()-G54&gt;=90,"Efetivado",IF(G54+89-TODAY()&lt;=15,"Vence em "&amp;TEXT(G54+89,"dd/mm"),"Até "&amp;TEXT(G54+89,"dd/mm"))))</f>
        <v/>
      </c>
    </row>
    <row r="55" customFormat="false" ht="15" hidden="false" customHeight="false" outlineLevel="0" collapsed="false">
      <c r="B55" s="20"/>
      <c r="C55" s="21"/>
      <c r="D55" s="21"/>
      <c r="E55" s="21"/>
      <c r="F55" s="21"/>
      <c r="G55" s="22"/>
      <c r="H55" s="23"/>
      <c r="I55" s="22"/>
      <c r="J55" s="21"/>
      <c r="K55" s="21"/>
      <c r="L55" s="20"/>
      <c r="M55" s="24" t="str">
        <f aca="true">IF(G55="","",YEARFRAC(G55,TODAY()))</f>
        <v/>
      </c>
      <c r="N55" s="25" t="str">
        <f aca="true">IF(I55="","",DATEDIF(I55,TODAY(),"y"))</f>
        <v/>
      </c>
      <c r="O55" s="26" t="str">
        <f aca="true">IF(OR(I55="",L55&lt;&gt;"Ativo"),"",IF(MONTH(I55)=MONTH(TODAY()),"Sim",""))</f>
        <v/>
      </c>
      <c r="P55" s="26" t="str">
        <f aca="true">IF(OR(G55="",L55&lt;&gt;"Ativo"),"",IF(TODAY()-G55&gt;=90,"Efetivado",IF(G55+89-TODAY()&lt;=15,"Vence em "&amp;TEXT(G55+89,"dd/mm"),"Até "&amp;TEXT(G55+89,"dd/mm"))))</f>
        <v/>
      </c>
    </row>
    <row r="56" customFormat="false" ht="15" hidden="false" customHeight="false" outlineLevel="0" collapsed="false">
      <c r="B56" s="29"/>
      <c r="C56" s="30"/>
      <c r="D56" s="30"/>
      <c r="E56" s="30"/>
      <c r="F56" s="30"/>
      <c r="G56" s="31"/>
      <c r="H56" s="32"/>
      <c r="I56" s="31"/>
      <c r="J56" s="30"/>
      <c r="K56" s="30"/>
      <c r="L56" s="29"/>
      <c r="M56" s="24" t="str">
        <f aca="true">IF(G56="","",YEARFRAC(G56,TODAY()))</f>
        <v/>
      </c>
      <c r="N56" s="25" t="str">
        <f aca="true">IF(I56="","",DATEDIF(I56,TODAY(),"y"))</f>
        <v/>
      </c>
      <c r="O56" s="26" t="str">
        <f aca="true">IF(OR(I56="",L56&lt;&gt;"Ativo"),"",IF(MONTH(I56)=MONTH(TODAY()),"Sim",""))</f>
        <v/>
      </c>
      <c r="P56" s="26" t="str">
        <f aca="true">IF(OR(G56="",L56&lt;&gt;"Ativo"),"",IF(TODAY()-G56&gt;=90,"Efetivado",IF(G56+89-TODAY()&lt;=15,"Vence em "&amp;TEXT(G56+89,"dd/mm"),"Até "&amp;TEXT(G56+89,"dd/mm"))))</f>
        <v/>
      </c>
    </row>
    <row r="57" customFormat="false" ht="15" hidden="false" customHeight="false" outlineLevel="0" collapsed="false">
      <c r="B57" s="20"/>
      <c r="C57" s="21"/>
      <c r="D57" s="21"/>
      <c r="E57" s="21"/>
      <c r="F57" s="21"/>
      <c r="G57" s="22"/>
      <c r="H57" s="23"/>
      <c r="I57" s="22"/>
      <c r="J57" s="21"/>
      <c r="K57" s="21"/>
      <c r="L57" s="20"/>
      <c r="M57" s="24" t="str">
        <f aca="true">IF(G57="","",YEARFRAC(G57,TODAY()))</f>
        <v/>
      </c>
      <c r="N57" s="25" t="str">
        <f aca="true">IF(I57="","",DATEDIF(I57,TODAY(),"y"))</f>
        <v/>
      </c>
      <c r="O57" s="26" t="str">
        <f aca="true">IF(OR(I57="",L57&lt;&gt;"Ativo"),"",IF(MONTH(I57)=MONTH(TODAY()),"Sim",""))</f>
        <v/>
      </c>
      <c r="P57" s="26" t="str">
        <f aca="true">IF(OR(G57="",L57&lt;&gt;"Ativo"),"",IF(TODAY()-G57&gt;=90,"Efetivado",IF(G57+89-TODAY()&lt;=15,"Vence em "&amp;TEXT(G57+89,"dd/mm"),"Até "&amp;TEXT(G57+89,"dd/mm"))))</f>
        <v/>
      </c>
    </row>
    <row r="58" customFormat="false" ht="15" hidden="false" customHeight="false" outlineLevel="0" collapsed="false">
      <c r="B58" s="29"/>
      <c r="C58" s="30"/>
      <c r="D58" s="30"/>
      <c r="E58" s="30"/>
      <c r="F58" s="30"/>
      <c r="G58" s="31"/>
      <c r="H58" s="32"/>
      <c r="I58" s="31"/>
      <c r="J58" s="30"/>
      <c r="K58" s="30"/>
      <c r="L58" s="29"/>
      <c r="M58" s="24" t="str">
        <f aca="true">IF(G58="","",YEARFRAC(G58,TODAY()))</f>
        <v/>
      </c>
      <c r="N58" s="25" t="str">
        <f aca="true">IF(I58="","",DATEDIF(I58,TODAY(),"y"))</f>
        <v/>
      </c>
      <c r="O58" s="26" t="str">
        <f aca="true">IF(OR(I58="",L58&lt;&gt;"Ativo"),"",IF(MONTH(I58)=MONTH(TODAY()),"Sim",""))</f>
        <v/>
      </c>
      <c r="P58" s="26" t="str">
        <f aca="true">IF(OR(G58="",L58&lt;&gt;"Ativo"),"",IF(TODAY()-G58&gt;=90,"Efetivado",IF(G58+89-TODAY()&lt;=15,"Vence em "&amp;TEXT(G58+89,"dd/mm"),"Até "&amp;TEXT(G58+89,"dd/mm"))))</f>
        <v/>
      </c>
    </row>
    <row r="59" customFormat="false" ht="15" hidden="false" customHeight="false" outlineLevel="0" collapsed="false">
      <c r="B59" s="20"/>
      <c r="C59" s="21"/>
      <c r="D59" s="21"/>
      <c r="E59" s="21"/>
      <c r="F59" s="21"/>
      <c r="G59" s="22"/>
      <c r="H59" s="23"/>
      <c r="I59" s="22"/>
      <c r="J59" s="21"/>
      <c r="K59" s="21"/>
      <c r="L59" s="20"/>
      <c r="M59" s="24" t="str">
        <f aca="true">IF(G59="","",YEARFRAC(G59,TODAY()))</f>
        <v/>
      </c>
      <c r="N59" s="25" t="str">
        <f aca="true">IF(I59="","",DATEDIF(I59,TODAY(),"y"))</f>
        <v/>
      </c>
      <c r="O59" s="26" t="str">
        <f aca="true">IF(OR(I59="",L59&lt;&gt;"Ativo"),"",IF(MONTH(I59)=MONTH(TODAY()),"Sim",""))</f>
        <v/>
      </c>
      <c r="P59" s="26" t="str">
        <f aca="true">IF(OR(G59="",L59&lt;&gt;"Ativo"),"",IF(TODAY()-G59&gt;=90,"Efetivado",IF(G59+89-TODAY()&lt;=15,"Vence em "&amp;TEXT(G59+89,"dd/mm"),"Até "&amp;TEXT(G59+89,"dd/mm"))))</f>
        <v/>
      </c>
    </row>
    <row r="60" customFormat="false" ht="15" hidden="false" customHeight="false" outlineLevel="0" collapsed="false">
      <c r="B60" s="29"/>
      <c r="C60" s="30"/>
      <c r="D60" s="30"/>
      <c r="E60" s="30"/>
      <c r="F60" s="30"/>
      <c r="G60" s="31"/>
      <c r="H60" s="32"/>
      <c r="I60" s="31"/>
      <c r="J60" s="30"/>
      <c r="K60" s="30"/>
      <c r="L60" s="29"/>
      <c r="M60" s="24" t="str">
        <f aca="true">IF(G60="","",YEARFRAC(G60,TODAY()))</f>
        <v/>
      </c>
      <c r="N60" s="25" t="str">
        <f aca="true">IF(I60="","",DATEDIF(I60,TODAY(),"y"))</f>
        <v/>
      </c>
      <c r="O60" s="26" t="str">
        <f aca="true">IF(OR(I60="",L60&lt;&gt;"Ativo"),"",IF(MONTH(I60)=MONTH(TODAY()),"Sim",""))</f>
        <v/>
      </c>
      <c r="P60" s="26" t="str">
        <f aca="true">IF(OR(G60="",L60&lt;&gt;"Ativo"),"",IF(TODAY()-G60&gt;=90,"Efetivado",IF(G60+89-TODAY()&lt;=15,"Vence em "&amp;TEXT(G60+89,"dd/mm"),"Até "&amp;TEXT(G60+89,"dd/mm"))))</f>
        <v/>
      </c>
    </row>
    <row r="61" customFormat="false" ht="15" hidden="false" customHeight="false" outlineLevel="0" collapsed="false">
      <c r="B61" s="20"/>
      <c r="C61" s="21"/>
      <c r="D61" s="21"/>
      <c r="E61" s="21"/>
      <c r="F61" s="21"/>
      <c r="G61" s="22"/>
      <c r="H61" s="23"/>
      <c r="I61" s="22"/>
      <c r="J61" s="21"/>
      <c r="K61" s="21"/>
      <c r="L61" s="20"/>
      <c r="M61" s="24" t="str">
        <f aca="true">IF(G61="","",YEARFRAC(G61,TODAY()))</f>
        <v/>
      </c>
      <c r="N61" s="25" t="str">
        <f aca="true">IF(I61="","",DATEDIF(I61,TODAY(),"y"))</f>
        <v/>
      </c>
      <c r="O61" s="26" t="str">
        <f aca="true">IF(OR(I61="",L61&lt;&gt;"Ativo"),"",IF(MONTH(I61)=MONTH(TODAY()),"Sim",""))</f>
        <v/>
      </c>
      <c r="P61" s="26" t="str">
        <f aca="true">IF(OR(G61="",L61&lt;&gt;"Ativo"),"",IF(TODAY()-G61&gt;=90,"Efetivado",IF(G61+89-TODAY()&lt;=15,"Vence em "&amp;TEXT(G61+89,"dd/mm"),"Até "&amp;TEXT(G61+89,"dd/mm"))))</f>
        <v/>
      </c>
    </row>
    <row r="62" customFormat="false" ht="15" hidden="false" customHeight="false" outlineLevel="0" collapsed="false">
      <c r="B62" s="29"/>
      <c r="C62" s="30"/>
      <c r="D62" s="30"/>
      <c r="E62" s="30"/>
      <c r="F62" s="30"/>
      <c r="G62" s="31"/>
      <c r="H62" s="32"/>
      <c r="I62" s="31"/>
      <c r="J62" s="30"/>
      <c r="K62" s="30"/>
      <c r="L62" s="29"/>
      <c r="M62" s="24" t="str">
        <f aca="true">IF(G62="","",YEARFRAC(G62,TODAY()))</f>
        <v/>
      </c>
      <c r="N62" s="25" t="str">
        <f aca="true">IF(I62="","",DATEDIF(I62,TODAY(),"y"))</f>
        <v/>
      </c>
      <c r="O62" s="26" t="str">
        <f aca="true">IF(OR(I62="",L62&lt;&gt;"Ativo"),"",IF(MONTH(I62)=MONTH(TODAY()),"Sim",""))</f>
        <v/>
      </c>
      <c r="P62" s="26" t="str">
        <f aca="true">IF(OR(G62="",L62&lt;&gt;"Ativo"),"",IF(TODAY()-G62&gt;=90,"Efetivado",IF(G62+89-TODAY()&lt;=15,"Vence em "&amp;TEXT(G62+89,"dd/mm"),"Até "&amp;TEXT(G62+89,"dd/mm"))))</f>
        <v/>
      </c>
    </row>
    <row r="63" customFormat="false" ht="15" hidden="false" customHeight="false" outlineLevel="0" collapsed="false">
      <c r="B63" s="20"/>
      <c r="C63" s="21"/>
      <c r="D63" s="21"/>
      <c r="E63" s="21"/>
      <c r="F63" s="21"/>
      <c r="G63" s="22"/>
      <c r="H63" s="23"/>
      <c r="I63" s="22"/>
      <c r="J63" s="21"/>
      <c r="K63" s="21"/>
      <c r="L63" s="20"/>
      <c r="M63" s="24" t="str">
        <f aca="true">IF(G63="","",YEARFRAC(G63,TODAY()))</f>
        <v/>
      </c>
      <c r="N63" s="25" t="str">
        <f aca="true">IF(I63="","",DATEDIF(I63,TODAY(),"y"))</f>
        <v/>
      </c>
      <c r="O63" s="26" t="str">
        <f aca="true">IF(OR(I63="",L63&lt;&gt;"Ativo"),"",IF(MONTH(I63)=MONTH(TODAY()),"Sim",""))</f>
        <v/>
      </c>
      <c r="P63" s="26" t="str">
        <f aca="true">IF(OR(G63="",L63&lt;&gt;"Ativo"),"",IF(TODAY()-G63&gt;=90,"Efetivado",IF(G63+89-TODAY()&lt;=15,"Vence em "&amp;TEXT(G63+89,"dd/mm"),"Até "&amp;TEXT(G63+89,"dd/mm"))))</f>
        <v/>
      </c>
    </row>
    <row r="64" customFormat="false" ht="15" hidden="false" customHeight="false" outlineLevel="0" collapsed="false">
      <c r="B64" s="29"/>
      <c r="C64" s="30"/>
      <c r="D64" s="30"/>
      <c r="E64" s="30"/>
      <c r="F64" s="30"/>
      <c r="G64" s="31"/>
      <c r="H64" s="32"/>
      <c r="I64" s="31"/>
      <c r="J64" s="30"/>
      <c r="K64" s="30"/>
      <c r="L64" s="29"/>
      <c r="M64" s="24" t="str">
        <f aca="true">IF(G64="","",YEARFRAC(G64,TODAY()))</f>
        <v/>
      </c>
      <c r="N64" s="25" t="str">
        <f aca="true">IF(I64="","",DATEDIF(I64,TODAY(),"y"))</f>
        <v/>
      </c>
      <c r="O64" s="26" t="str">
        <f aca="true">IF(OR(I64="",L64&lt;&gt;"Ativo"),"",IF(MONTH(I64)=MONTH(TODAY()),"Sim",""))</f>
        <v/>
      </c>
      <c r="P64" s="26" t="str">
        <f aca="true">IF(OR(G64="",L64&lt;&gt;"Ativo"),"",IF(TODAY()-G64&gt;=90,"Efetivado",IF(G64+89-TODAY()&lt;=15,"Vence em "&amp;TEXT(G64+89,"dd/mm"),"Até "&amp;TEXT(G64+89,"dd/mm"))))</f>
        <v/>
      </c>
    </row>
    <row r="65" customFormat="false" ht="15" hidden="false" customHeight="false" outlineLevel="0" collapsed="false">
      <c r="B65" s="20"/>
      <c r="C65" s="21"/>
      <c r="D65" s="21"/>
      <c r="E65" s="21"/>
      <c r="F65" s="21"/>
      <c r="G65" s="22"/>
      <c r="H65" s="23"/>
      <c r="I65" s="22"/>
      <c r="J65" s="21"/>
      <c r="K65" s="21"/>
      <c r="L65" s="20"/>
      <c r="M65" s="24" t="str">
        <f aca="true">IF(G65="","",YEARFRAC(G65,TODAY()))</f>
        <v/>
      </c>
      <c r="N65" s="25" t="str">
        <f aca="true">IF(I65="","",DATEDIF(I65,TODAY(),"y"))</f>
        <v/>
      </c>
      <c r="O65" s="26" t="str">
        <f aca="true">IF(OR(I65="",L65&lt;&gt;"Ativo"),"",IF(MONTH(I65)=MONTH(TODAY()),"Sim",""))</f>
        <v/>
      </c>
      <c r="P65" s="26" t="str">
        <f aca="true">IF(OR(G65="",L65&lt;&gt;"Ativo"),"",IF(TODAY()-G65&gt;=90,"Efetivado",IF(G65+89-TODAY()&lt;=15,"Vence em "&amp;TEXT(G65+89,"dd/mm"),"Até "&amp;TEXT(G65+89,"dd/mm"))))</f>
        <v/>
      </c>
    </row>
    <row r="66" customFormat="false" ht="15" hidden="false" customHeight="false" outlineLevel="0" collapsed="false">
      <c r="B66" s="29"/>
      <c r="C66" s="30"/>
      <c r="D66" s="30"/>
      <c r="E66" s="30"/>
      <c r="F66" s="30"/>
      <c r="G66" s="31"/>
      <c r="H66" s="32"/>
      <c r="I66" s="31"/>
      <c r="J66" s="30"/>
      <c r="K66" s="30"/>
      <c r="L66" s="29"/>
      <c r="M66" s="24" t="str">
        <f aca="true">IF(G66="","",YEARFRAC(G66,TODAY()))</f>
        <v/>
      </c>
      <c r="N66" s="25" t="str">
        <f aca="true">IF(I66="","",DATEDIF(I66,TODAY(),"y"))</f>
        <v/>
      </c>
      <c r="O66" s="26" t="str">
        <f aca="true">IF(OR(I66="",L66&lt;&gt;"Ativo"),"",IF(MONTH(I66)=MONTH(TODAY()),"Sim",""))</f>
        <v/>
      </c>
      <c r="P66" s="26" t="str">
        <f aca="true">IF(OR(G66="",L66&lt;&gt;"Ativo"),"",IF(TODAY()-G66&gt;=90,"Efetivado",IF(G66+89-TODAY()&lt;=15,"Vence em "&amp;TEXT(G66+89,"dd/mm"),"Até "&amp;TEXT(G66+89,"dd/mm"))))</f>
        <v/>
      </c>
    </row>
    <row r="67" customFormat="false" ht="15" hidden="false" customHeight="false" outlineLevel="0" collapsed="false">
      <c r="B67" s="20"/>
      <c r="C67" s="21"/>
      <c r="D67" s="21"/>
      <c r="E67" s="21"/>
      <c r="F67" s="21"/>
      <c r="G67" s="22"/>
      <c r="H67" s="23"/>
      <c r="I67" s="22"/>
      <c r="J67" s="21"/>
      <c r="K67" s="21"/>
      <c r="L67" s="20"/>
      <c r="M67" s="24" t="str">
        <f aca="true">IF(G67="","",YEARFRAC(G67,TODAY()))</f>
        <v/>
      </c>
      <c r="N67" s="25" t="str">
        <f aca="true">IF(I67="","",DATEDIF(I67,TODAY(),"y"))</f>
        <v/>
      </c>
      <c r="O67" s="26" t="str">
        <f aca="true">IF(OR(I67="",L67&lt;&gt;"Ativo"),"",IF(MONTH(I67)=MONTH(TODAY()),"Sim",""))</f>
        <v/>
      </c>
      <c r="P67" s="26" t="str">
        <f aca="true">IF(OR(G67="",L67&lt;&gt;"Ativo"),"",IF(TODAY()-G67&gt;=90,"Efetivado",IF(G67+89-TODAY()&lt;=15,"Vence em "&amp;TEXT(G67+89,"dd/mm"),"Até "&amp;TEXT(G67+89,"dd/mm"))))</f>
        <v/>
      </c>
    </row>
    <row r="68" customFormat="false" ht="15" hidden="false" customHeight="false" outlineLevel="0" collapsed="false">
      <c r="B68" s="29"/>
      <c r="C68" s="30"/>
      <c r="D68" s="30"/>
      <c r="E68" s="30"/>
      <c r="F68" s="30"/>
      <c r="G68" s="31"/>
      <c r="H68" s="32"/>
      <c r="I68" s="31"/>
      <c r="J68" s="30"/>
      <c r="K68" s="30"/>
      <c r="L68" s="29"/>
      <c r="M68" s="24" t="str">
        <f aca="true">IF(G68="","",YEARFRAC(G68,TODAY()))</f>
        <v/>
      </c>
      <c r="N68" s="25" t="str">
        <f aca="true">IF(I68="","",DATEDIF(I68,TODAY(),"y"))</f>
        <v/>
      </c>
      <c r="O68" s="26" t="str">
        <f aca="true">IF(OR(I68="",L68&lt;&gt;"Ativo"),"",IF(MONTH(I68)=MONTH(TODAY()),"Sim",""))</f>
        <v/>
      </c>
      <c r="P68" s="26" t="str">
        <f aca="true">IF(OR(G68="",L68&lt;&gt;"Ativo"),"",IF(TODAY()-G68&gt;=90,"Efetivado",IF(G68+89-TODAY()&lt;=15,"Vence em "&amp;TEXT(G68+89,"dd/mm"),"Até "&amp;TEXT(G68+89,"dd/mm"))))</f>
        <v/>
      </c>
    </row>
    <row r="69" customFormat="false" ht="15" hidden="false" customHeight="false" outlineLevel="0" collapsed="false">
      <c r="B69" s="20"/>
      <c r="C69" s="21"/>
      <c r="D69" s="21"/>
      <c r="E69" s="21"/>
      <c r="F69" s="21"/>
      <c r="G69" s="22"/>
      <c r="H69" s="23"/>
      <c r="I69" s="22"/>
      <c r="J69" s="21"/>
      <c r="K69" s="21"/>
      <c r="L69" s="20"/>
      <c r="M69" s="24" t="str">
        <f aca="true">IF(G69="","",YEARFRAC(G69,TODAY()))</f>
        <v/>
      </c>
      <c r="N69" s="25" t="str">
        <f aca="true">IF(I69="","",DATEDIF(I69,TODAY(),"y"))</f>
        <v/>
      </c>
      <c r="O69" s="26" t="str">
        <f aca="true">IF(OR(I69="",L69&lt;&gt;"Ativo"),"",IF(MONTH(I69)=MONTH(TODAY()),"Sim",""))</f>
        <v/>
      </c>
      <c r="P69" s="26" t="str">
        <f aca="true">IF(OR(G69="",L69&lt;&gt;"Ativo"),"",IF(TODAY()-G69&gt;=90,"Efetivado",IF(G69+89-TODAY()&lt;=15,"Vence em "&amp;TEXT(G69+89,"dd/mm"),"Até "&amp;TEXT(G69+89,"dd/mm"))))</f>
        <v/>
      </c>
    </row>
    <row r="70" customFormat="false" ht="15" hidden="false" customHeight="false" outlineLevel="0" collapsed="false">
      <c r="B70" s="29"/>
      <c r="C70" s="30"/>
      <c r="D70" s="30"/>
      <c r="E70" s="30"/>
      <c r="F70" s="30"/>
      <c r="G70" s="31"/>
      <c r="H70" s="32"/>
      <c r="I70" s="31"/>
      <c r="J70" s="30"/>
      <c r="K70" s="30"/>
      <c r="L70" s="29"/>
      <c r="M70" s="24" t="str">
        <f aca="true">IF(G70="","",YEARFRAC(G70,TODAY()))</f>
        <v/>
      </c>
      <c r="N70" s="25" t="str">
        <f aca="true">IF(I70="","",DATEDIF(I70,TODAY(),"y"))</f>
        <v/>
      </c>
      <c r="O70" s="26" t="str">
        <f aca="true">IF(OR(I70="",L70&lt;&gt;"Ativo"),"",IF(MONTH(I70)=MONTH(TODAY()),"Sim",""))</f>
        <v/>
      </c>
      <c r="P70" s="26" t="str">
        <f aca="true">IF(OR(G70="",L70&lt;&gt;"Ativo"),"",IF(TODAY()-G70&gt;=90,"Efetivado",IF(G70+89-TODAY()&lt;=15,"Vence em "&amp;TEXT(G70+89,"dd/mm"),"Até "&amp;TEXT(G70+89,"dd/mm"))))</f>
        <v/>
      </c>
    </row>
    <row r="71" customFormat="false" ht="15" hidden="false" customHeight="false" outlineLevel="0" collapsed="false">
      <c r="B71" s="20"/>
      <c r="C71" s="21"/>
      <c r="D71" s="21"/>
      <c r="E71" s="21"/>
      <c r="F71" s="21"/>
      <c r="G71" s="22"/>
      <c r="H71" s="23"/>
      <c r="I71" s="22"/>
      <c r="J71" s="21"/>
      <c r="K71" s="21"/>
      <c r="L71" s="20"/>
      <c r="M71" s="24" t="str">
        <f aca="true">IF(G71="","",YEARFRAC(G71,TODAY()))</f>
        <v/>
      </c>
      <c r="N71" s="25" t="str">
        <f aca="true">IF(I71="","",DATEDIF(I71,TODAY(),"y"))</f>
        <v/>
      </c>
      <c r="O71" s="26" t="str">
        <f aca="true">IF(OR(I71="",L71&lt;&gt;"Ativo"),"",IF(MONTH(I71)=MONTH(TODAY()),"Sim",""))</f>
        <v/>
      </c>
      <c r="P71" s="26" t="str">
        <f aca="true">IF(OR(G71="",L71&lt;&gt;"Ativo"),"",IF(TODAY()-G71&gt;=90,"Efetivado",IF(G71+89-TODAY()&lt;=15,"Vence em "&amp;TEXT(G71+89,"dd/mm"),"Até "&amp;TEXT(G71+89,"dd/mm"))))</f>
        <v/>
      </c>
    </row>
    <row r="72" customFormat="false" ht="15" hidden="false" customHeight="false" outlineLevel="0" collapsed="false">
      <c r="B72" s="29"/>
      <c r="C72" s="30"/>
      <c r="D72" s="30"/>
      <c r="E72" s="30"/>
      <c r="F72" s="30"/>
      <c r="G72" s="31"/>
      <c r="H72" s="32"/>
      <c r="I72" s="31"/>
      <c r="J72" s="30"/>
      <c r="K72" s="30"/>
      <c r="L72" s="29"/>
      <c r="M72" s="24" t="str">
        <f aca="true">IF(G72="","",YEARFRAC(G72,TODAY()))</f>
        <v/>
      </c>
      <c r="N72" s="25" t="str">
        <f aca="true">IF(I72="","",DATEDIF(I72,TODAY(),"y"))</f>
        <v/>
      </c>
      <c r="O72" s="26" t="str">
        <f aca="true">IF(OR(I72="",L72&lt;&gt;"Ativo"),"",IF(MONTH(I72)=MONTH(TODAY()),"Sim",""))</f>
        <v/>
      </c>
      <c r="P72" s="26" t="str">
        <f aca="true">IF(OR(G72="",L72&lt;&gt;"Ativo"),"",IF(TODAY()-G72&gt;=90,"Efetivado",IF(G72+89-TODAY()&lt;=15,"Vence em "&amp;TEXT(G72+89,"dd/mm"),"Até "&amp;TEXT(G72+89,"dd/mm"))))</f>
        <v/>
      </c>
    </row>
    <row r="73" customFormat="false" ht="15" hidden="false" customHeight="false" outlineLevel="0" collapsed="false">
      <c r="B73" s="20"/>
      <c r="C73" s="21"/>
      <c r="D73" s="21"/>
      <c r="E73" s="21"/>
      <c r="F73" s="21"/>
      <c r="G73" s="22"/>
      <c r="H73" s="23"/>
      <c r="I73" s="22"/>
      <c r="J73" s="21"/>
      <c r="K73" s="21"/>
      <c r="L73" s="20"/>
      <c r="M73" s="24" t="str">
        <f aca="true">IF(G73="","",YEARFRAC(G73,TODAY()))</f>
        <v/>
      </c>
      <c r="N73" s="25" t="str">
        <f aca="true">IF(I73="","",DATEDIF(I73,TODAY(),"y"))</f>
        <v/>
      </c>
      <c r="O73" s="26" t="str">
        <f aca="true">IF(OR(I73="",L73&lt;&gt;"Ativo"),"",IF(MONTH(I73)=MONTH(TODAY()),"Sim",""))</f>
        <v/>
      </c>
      <c r="P73" s="26" t="str">
        <f aca="true">IF(OR(G73="",L73&lt;&gt;"Ativo"),"",IF(TODAY()-G73&gt;=90,"Efetivado",IF(G73+89-TODAY()&lt;=15,"Vence em "&amp;TEXT(G73+89,"dd/mm"),"Até "&amp;TEXT(G73+89,"dd/mm"))))</f>
        <v/>
      </c>
    </row>
    <row r="74" customFormat="false" ht="15" hidden="false" customHeight="false" outlineLevel="0" collapsed="false">
      <c r="B74" s="29"/>
      <c r="C74" s="30"/>
      <c r="D74" s="30"/>
      <c r="E74" s="30"/>
      <c r="F74" s="30"/>
      <c r="G74" s="31"/>
      <c r="H74" s="32"/>
      <c r="I74" s="31"/>
      <c r="J74" s="30"/>
      <c r="K74" s="30"/>
      <c r="L74" s="29"/>
      <c r="M74" s="24" t="str">
        <f aca="true">IF(G74="","",YEARFRAC(G74,TODAY()))</f>
        <v/>
      </c>
      <c r="N74" s="25" t="str">
        <f aca="true">IF(I74="","",DATEDIF(I74,TODAY(),"y"))</f>
        <v/>
      </c>
      <c r="O74" s="26" t="str">
        <f aca="true">IF(OR(I74="",L74&lt;&gt;"Ativo"),"",IF(MONTH(I74)=MONTH(TODAY()),"Sim",""))</f>
        <v/>
      </c>
      <c r="P74" s="26" t="str">
        <f aca="true">IF(OR(G74="",L74&lt;&gt;"Ativo"),"",IF(TODAY()-G74&gt;=90,"Efetivado",IF(G74+89-TODAY()&lt;=15,"Vence em "&amp;TEXT(G74+89,"dd/mm"),"Até "&amp;TEXT(G74+89,"dd/mm"))))</f>
        <v/>
      </c>
    </row>
    <row r="75" customFormat="false" ht="15" hidden="false" customHeight="false" outlineLevel="0" collapsed="false">
      <c r="B75" s="20"/>
      <c r="C75" s="21"/>
      <c r="D75" s="21"/>
      <c r="E75" s="21"/>
      <c r="F75" s="21"/>
      <c r="G75" s="22"/>
      <c r="H75" s="23"/>
      <c r="I75" s="22"/>
      <c r="J75" s="21"/>
      <c r="K75" s="21"/>
      <c r="L75" s="20"/>
      <c r="M75" s="24" t="str">
        <f aca="true">IF(G75="","",YEARFRAC(G75,TODAY()))</f>
        <v/>
      </c>
      <c r="N75" s="25" t="str">
        <f aca="true">IF(I75="","",DATEDIF(I75,TODAY(),"y"))</f>
        <v/>
      </c>
      <c r="O75" s="26" t="str">
        <f aca="true">IF(OR(I75="",L75&lt;&gt;"Ativo"),"",IF(MONTH(I75)=MONTH(TODAY()),"Sim",""))</f>
        <v/>
      </c>
      <c r="P75" s="26" t="str">
        <f aca="true">IF(OR(G75="",L75&lt;&gt;"Ativo"),"",IF(TODAY()-G75&gt;=90,"Efetivado",IF(G75+89-TODAY()&lt;=15,"Vence em "&amp;TEXT(G75+89,"dd/mm"),"Até "&amp;TEXT(G75+89,"dd/mm"))))</f>
        <v/>
      </c>
    </row>
    <row r="76" customFormat="false" ht="15" hidden="false" customHeight="false" outlineLevel="0" collapsed="false">
      <c r="B76" s="29"/>
      <c r="C76" s="30"/>
      <c r="D76" s="30"/>
      <c r="E76" s="30"/>
      <c r="F76" s="30"/>
      <c r="G76" s="31"/>
      <c r="H76" s="32"/>
      <c r="I76" s="31"/>
      <c r="J76" s="30"/>
      <c r="K76" s="30"/>
      <c r="L76" s="29"/>
      <c r="M76" s="24" t="str">
        <f aca="true">IF(G76="","",YEARFRAC(G76,TODAY()))</f>
        <v/>
      </c>
      <c r="N76" s="25" t="str">
        <f aca="true">IF(I76="","",DATEDIF(I76,TODAY(),"y"))</f>
        <v/>
      </c>
      <c r="O76" s="26" t="str">
        <f aca="true">IF(OR(I76="",L76&lt;&gt;"Ativo"),"",IF(MONTH(I76)=MONTH(TODAY()),"Sim",""))</f>
        <v/>
      </c>
      <c r="P76" s="26" t="str">
        <f aca="true">IF(OR(G76="",L76&lt;&gt;"Ativo"),"",IF(TODAY()-G76&gt;=90,"Efetivado",IF(G76+89-TODAY()&lt;=15,"Vence em "&amp;TEXT(G76+89,"dd/mm"),"Até "&amp;TEXT(G76+89,"dd/mm"))))</f>
        <v/>
      </c>
    </row>
    <row r="77" customFormat="false" ht="15" hidden="false" customHeight="false" outlineLevel="0" collapsed="false">
      <c r="B77" s="20"/>
      <c r="C77" s="21"/>
      <c r="D77" s="21"/>
      <c r="E77" s="21"/>
      <c r="F77" s="21"/>
      <c r="G77" s="22"/>
      <c r="H77" s="23"/>
      <c r="I77" s="22"/>
      <c r="J77" s="21"/>
      <c r="K77" s="21"/>
      <c r="L77" s="20"/>
      <c r="M77" s="24" t="str">
        <f aca="true">IF(G77="","",YEARFRAC(G77,TODAY()))</f>
        <v/>
      </c>
      <c r="N77" s="25" t="str">
        <f aca="true">IF(I77="","",DATEDIF(I77,TODAY(),"y"))</f>
        <v/>
      </c>
      <c r="O77" s="26" t="str">
        <f aca="true">IF(OR(I77="",L77&lt;&gt;"Ativo"),"",IF(MONTH(I77)=MONTH(TODAY()),"Sim",""))</f>
        <v/>
      </c>
      <c r="P77" s="26" t="str">
        <f aca="true">IF(OR(G77="",L77&lt;&gt;"Ativo"),"",IF(TODAY()-G77&gt;=90,"Efetivado",IF(G77+89-TODAY()&lt;=15,"Vence em "&amp;TEXT(G77+89,"dd/mm"),"Até "&amp;TEXT(G77+89,"dd/mm"))))</f>
        <v/>
      </c>
    </row>
    <row r="78" customFormat="false" ht="15" hidden="false" customHeight="false" outlineLevel="0" collapsed="false">
      <c r="B78" s="29"/>
      <c r="C78" s="30"/>
      <c r="D78" s="30"/>
      <c r="E78" s="30"/>
      <c r="F78" s="30"/>
      <c r="G78" s="31"/>
      <c r="H78" s="32"/>
      <c r="I78" s="31"/>
      <c r="J78" s="30"/>
      <c r="K78" s="30"/>
      <c r="L78" s="29"/>
      <c r="M78" s="24" t="str">
        <f aca="true">IF(G78="","",YEARFRAC(G78,TODAY()))</f>
        <v/>
      </c>
      <c r="N78" s="25" t="str">
        <f aca="true">IF(I78="","",DATEDIF(I78,TODAY(),"y"))</f>
        <v/>
      </c>
      <c r="O78" s="26" t="str">
        <f aca="true">IF(OR(I78="",L78&lt;&gt;"Ativo"),"",IF(MONTH(I78)=MONTH(TODAY()),"Sim",""))</f>
        <v/>
      </c>
      <c r="P78" s="26" t="str">
        <f aca="true">IF(OR(G78="",L78&lt;&gt;"Ativo"),"",IF(TODAY()-G78&gt;=90,"Efetivado",IF(G78+89-TODAY()&lt;=15,"Vence em "&amp;TEXT(G78+89,"dd/mm"),"Até "&amp;TEXT(G78+89,"dd/mm"))))</f>
        <v/>
      </c>
    </row>
    <row r="79" customFormat="false" ht="15" hidden="false" customHeight="false" outlineLevel="0" collapsed="false">
      <c r="B79" s="20"/>
      <c r="C79" s="21"/>
      <c r="D79" s="21"/>
      <c r="E79" s="21"/>
      <c r="F79" s="21"/>
      <c r="G79" s="22"/>
      <c r="H79" s="23"/>
      <c r="I79" s="22"/>
      <c r="J79" s="21"/>
      <c r="K79" s="21"/>
      <c r="L79" s="20"/>
      <c r="M79" s="24" t="str">
        <f aca="true">IF(G79="","",YEARFRAC(G79,TODAY()))</f>
        <v/>
      </c>
      <c r="N79" s="25" t="str">
        <f aca="true">IF(I79="","",DATEDIF(I79,TODAY(),"y"))</f>
        <v/>
      </c>
      <c r="O79" s="26" t="str">
        <f aca="true">IF(OR(I79="",L79&lt;&gt;"Ativo"),"",IF(MONTH(I79)=MONTH(TODAY()),"Sim",""))</f>
        <v/>
      </c>
      <c r="P79" s="26" t="str">
        <f aca="true">IF(OR(G79="",L79&lt;&gt;"Ativo"),"",IF(TODAY()-G79&gt;=90,"Efetivado",IF(G79+89-TODAY()&lt;=15,"Vence em "&amp;TEXT(G79+89,"dd/mm"),"Até "&amp;TEXT(G79+89,"dd/mm"))))</f>
        <v/>
      </c>
    </row>
    <row r="80" customFormat="false" ht="15" hidden="false" customHeight="false" outlineLevel="0" collapsed="false">
      <c r="B80" s="29"/>
      <c r="C80" s="30"/>
      <c r="D80" s="30"/>
      <c r="E80" s="30"/>
      <c r="F80" s="30"/>
      <c r="G80" s="31"/>
      <c r="H80" s="32"/>
      <c r="I80" s="31"/>
      <c r="J80" s="30"/>
      <c r="K80" s="30"/>
      <c r="L80" s="29"/>
      <c r="M80" s="24" t="str">
        <f aca="true">IF(G80="","",YEARFRAC(G80,TODAY()))</f>
        <v/>
      </c>
      <c r="N80" s="25" t="str">
        <f aca="true">IF(I80="","",DATEDIF(I80,TODAY(),"y"))</f>
        <v/>
      </c>
      <c r="O80" s="26" t="str">
        <f aca="true">IF(OR(I80="",L80&lt;&gt;"Ativo"),"",IF(MONTH(I80)=MONTH(TODAY()),"Sim",""))</f>
        <v/>
      </c>
      <c r="P80" s="26" t="str">
        <f aca="true">IF(OR(G80="",L80&lt;&gt;"Ativo"),"",IF(TODAY()-G80&gt;=90,"Efetivado",IF(G80+89-TODAY()&lt;=15,"Vence em "&amp;TEXT(G80+89,"dd/mm"),"Até "&amp;TEXT(G80+89,"dd/mm"))))</f>
        <v/>
      </c>
    </row>
    <row r="81" customFormat="false" ht="15" hidden="false" customHeight="false" outlineLevel="0" collapsed="false">
      <c r="B81" s="20"/>
      <c r="C81" s="21"/>
      <c r="D81" s="21"/>
      <c r="E81" s="21"/>
      <c r="F81" s="21"/>
      <c r="G81" s="22"/>
      <c r="H81" s="23"/>
      <c r="I81" s="22"/>
      <c r="J81" s="21"/>
      <c r="K81" s="21"/>
      <c r="L81" s="20"/>
      <c r="M81" s="24" t="str">
        <f aca="true">IF(G81="","",YEARFRAC(G81,TODAY()))</f>
        <v/>
      </c>
      <c r="N81" s="25" t="str">
        <f aca="true">IF(I81="","",DATEDIF(I81,TODAY(),"y"))</f>
        <v/>
      </c>
      <c r="O81" s="26" t="str">
        <f aca="true">IF(OR(I81="",L81&lt;&gt;"Ativo"),"",IF(MONTH(I81)=MONTH(TODAY()),"Sim",""))</f>
        <v/>
      </c>
      <c r="P81" s="26" t="str">
        <f aca="true">IF(OR(G81="",L81&lt;&gt;"Ativo"),"",IF(TODAY()-G81&gt;=90,"Efetivado",IF(G81+89-TODAY()&lt;=15,"Vence em "&amp;TEXT(G81+89,"dd/mm"),"Até "&amp;TEXT(G81+89,"dd/mm"))))</f>
        <v/>
      </c>
    </row>
    <row r="82" customFormat="false" ht="15" hidden="false" customHeight="false" outlineLevel="0" collapsed="false">
      <c r="B82" s="29"/>
      <c r="C82" s="30"/>
      <c r="D82" s="30"/>
      <c r="E82" s="30"/>
      <c r="F82" s="30"/>
      <c r="G82" s="31"/>
      <c r="H82" s="32"/>
      <c r="I82" s="31"/>
      <c r="J82" s="30"/>
      <c r="K82" s="30"/>
      <c r="L82" s="29"/>
      <c r="M82" s="24" t="str">
        <f aca="true">IF(G82="","",YEARFRAC(G82,TODAY()))</f>
        <v/>
      </c>
      <c r="N82" s="25" t="str">
        <f aca="true">IF(I82="","",DATEDIF(I82,TODAY(),"y"))</f>
        <v/>
      </c>
      <c r="O82" s="26" t="str">
        <f aca="true">IF(OR(I82="",L82&lt;&gt;"Ativo"),"",IF(MONTH(I82)=MONTH(TODAY()),"Sim",""))</f>
        <v/>
      </c>
      <c r="P82" s="26" t="str">
        <f aca="true">IF(OR(G82="",L82&lt;&gt;"Ativo"),"",IF(TODAY()-G82&gt;=90,"Efetivado",IF(G82+89-TODAY()&lt;=15,"Vence em "&amp;TEXT(G82+89,"dd/mm"),"Até "&amp;TEXT(G82+89,"dd/mm"))))</f>
        <v/>
      </c>
    </row>
    <row r="83" customFormat="false" ht="15" hidden="false" customHeight="false" outlineLevel="0" collapsed="false">
      <c r="B83" s="20"/>
      <c r="C83" s="21"/>
      <c r="D83" s="21"/>
      <c r="E83" s="21"/>
      <c r="F83" s="21"/>
      <c r="G83" s="22"/>
      <c r="H83" s="23"/>
      <c r="I83" s="22"/>
      <c r="J83" s="21"/>
      <c r="K83" s="21"/>
      <c r="L83" s="20"/>
      <c r="M83" s="24" t="str">
        <f aca="true">IF(G83="","",YEARFRAC(G83,TODAY()))</f>
        <v/>
      </c>
      <c r="N83" s="25" t="str">
        <f aca="true">IF(I83="","",DATEDIF(I83,TODAY(),"y"))</f>
        <v/>
      </c>
      <c r="O83" s="26" t="str">
        <f aca="true">IF(OR(I83="",L83&lt;&gt;"Ativo"),"",IF(MONTH(I83)=MONTH(TODAY()),"Sim",""))</f>
        <v/>
      </c>
      <c r="P83" s="26" t="str">
        <f aca="true">IF(OR(G83="",L83&lt;&gt;"Ativo"),"",IF(TODAY()-G83&gt;=90,"Efetivado",IF(G83+89-TODAY()&lt;=15,"Vence em "&amp;TEXT(G83+89,"dd/mm"),"Até "&amp;TEXT(G83+89,"dd/mm"))))</f>
        <v/>
      </c>
    </row>
    <row r="84" customFormat="false" ht="15" hidden="false" customHeight="false" outlineLevel="0" collapsed="false">
      <c r="B84" s="29"/>
      <c r="C84" s="30"/>
      <c r="D84" s="30"/>
      <c r="E84" s="30"/>
      <c r="F84" s="30"/>
      <c r="G84" s="31"/>
      <c r="H84" s="32"/>
      <c r="I84" s="31"/>
      <c r="J84" s="30"/>
      <c r="K84" s="30"/>
      <c r="L84" s="29"/>
      <c r="M84" s="24" t="str">
        <f aca="true">IF(G84="","",YEARFRAC(G84,TODAY()))</f>
        <v/>
      </c>
      <c r="N84" s="25" t="str">
        <f aca="true">IF(I84="","",DATEDIF(I84,TODAY(),"y"))</f>
        <v/>
      </c>
      <c r="O84" s="26" t="str">
        <f aca="true">IF(OR(I84="",L84&lt;&gt;"Ativo"),"",IF(MONTH(I84)=MONTH(TODAY()),"Sim",""))</f>
        <v/>
      </c>
      <c r="P84" s="26" t="str">
        <f aca="true">IF(OR(G84="",L84&lt;&gt;"Ativo"),"",IF(TODAY()-G84&gt;=90,"Efetivado",IF(G84+89-TODAY()&lt;=15,"Vence em "&amp;TEXT(G84+89,"dd/mm"),"Até "&amp;TEXT(G84+89,"dd/mm"))))</f>
        <v/>
      </c>
    </row>
    <row r="85" customFormat="false" ht="15" hidden="false" customHeight="false" outlineLevel="0" collapsed="false">
      <c r="B85" s="20"/>
      <c r="C85" s="21"/>
      <c r="D85" s="21"/>
      <c r="E85" s="21"/>
      <c r="F85" s="21"/>
      <c r="G85" s="22"/>
      <c r="H85" s="23"/>
      <c r="I85" s="22"/>
      <c r="J85" s="21"/>
      <c r="K85" s="21"/>
      <c r="L85" s="20"/>
      <c r="M85" s="24" t="str">
        <f aca="true">IF(G85="","",YEARFRAC(G85,TODAY()))</f>
        <v/>
      </c>
      <c r="N85" s="25" t="str">
        <f aca="true">IF(I85="","",DATEDIF(I85,TODAY(),"y"))</f>
        <v/>
      </c>
      <c r="O85" s="26" t="str">
        <f aca="true">IF(OR(I85="",L85&lt;&gt;"Ativo"),"",IF(MONTH(I85)=MONTH(TODAY()),"Sim",""))</f>
        <v/>
      </c>
      <c r="P85" s="26" t="str">
        <f aca="true">IF(OR(G85="",L85&lt;&gt;"Ativo"),"",IF(TODAY()-G85&gt;=90,"Efetivado",IF(G85+89-TODAY()&lt;=15,"Vence em "&amp;TEXT(G85+89,"dd/mm"),"Até "&amp;TEXT(G85+89,"dd/mm"))))</f>
        <v/>
      </c>
    </row>
    <row r="86" customFormat="false" ht="15" hidden="false" customHeight="false" outlineLevel="0" collapsed="false">
      <c r="B86" s="29"/>
      <c r="C86" s="30"/>
      <c r="D86" s="30"/>
      <c r="E86" s="30"/>
      <c r="F86" s="30"/>
      <c r="G86" s="31"/>
      <c r="H86" s="32"/>
      <c r="I86" s="31"/>
      <c r="J86" s="30"/>
      <c r="K86" s="30"/>
      <c r="L86" s="29"/>
      <c r="M86" s="24" t="str">
        <f aca="true">IF(G86="","",YEARFRAC(G86,TODAY()))</f>
        <v/>
      </c>
      <c r="N86" s="25" t="str">
        <f aca="true">IF(I86="","",DATEDIF(I86,TODAY(),"y"))</f>
        <v/>
      </c>
      <c r="O86" s="26" t="str">
        <f aca="true">IF(OR(I86="",L86&lt;&gt;"Ativo"),"",IF(MONTH(I86)=MONTH(TODAY()),"Sim",""))</f>
        <v/>
      </c>
      <c r="P86" s="26" t="str">
        <f aca="true">IF(OR(G86="",L86&lt;&gt;"Ativo"),"",IF(TODAY()-G86&gt;=90,"Efetivado",IF(G86+89-TODAY()&lt;=15,"Vence em "&amp;TEXT(G86+89,"dd/mm"),"Até "&amp;TEXT(G86+89,"dd/mm"))))</f>
        <v/>
      </c>
    </row>
    <row r="87" customFormat="false" ht="15" hidden="false" customHeight="false" outlineLevel="0" collapsed="false">
      <c r="B87" s="20"/>
      <c r="C87" s="21"/>
      <c r="D87" s="21"/>
      <c r="E87" s="21"/>
      <c r="F87" s="21"/>
      <c r="G87" s="22"/>
      <c r="H87" s="23"/>
      <c r="I87" s="22"/>
      <c r="J87" s="21"/>
      <c r="K87" s="21"/>
      <c r="L87" s="20"/>
      <c r="M87" s="24" t="str">
        <f aca="true">IF(G87="","",YEARFRAC(G87,TODAY()))</f>
        <v/>
      </c>
      <c r="N87" s="25" t="str">
        <f aca="true">IF(I87="","",DATEDIF(I87,TODAY(),"y"))</f>
        <v/>
      </c>
      <c r="O87" s="26" t="str">
        <f aca="true">IF(OR(I87="",L87&lt;&gt;"Ativo"),"",IF(MONTH(I87)=MONTH(TODAY()),"Sim",""))</f>
        <v/>
      </c>
      <c r="P87" s="26" t="str">
        <f aca="true">IF(OR(G87="",L87&lt;&gt;"Ativo"),"",IF(TODAY()-G87&gt;=90,"Efetivado",IF(G87+89-TODAY()&lt;=15,"Vence em "&amp;TEXT(G87+89,"dd/mm"),"Até "&amp;TEXT(G87+89,"dd/mm"))))</f>
        <v/>
      </c>
    </row>
    <row r="88" customFormat="false" ht="15" hidden="false" customHeight="false" outlineLevel="0" collapsed="false">
      <c r="B88" s="29"/>
      <c r="C88" s="30"/>
      <c r="D88" s="30"/>
      <c r="E88" s="30"/>
      <c r="F88" s="30"/>
      <c r="G88" s="31"/>
      <c r="H88" s="32"/>
      <c r="I88" s="31"/>
      <c r="J88" s="30"/>
      <c r="K88" s="30"/>
      <c r="L88" s="29"/>
      <c r="M88" s="24" t="str">
        <f aca="true">IF(G88="","",YEARFRAC(G88,TODAY()))</f>
        <v/>
      </c>
      <c r="N88" s="25" t="str">
        <f aca="true">IF(I88="","",DATEDIF(I88,TODAY(),"y"))</f>
        <v/>
      </c>
      <c r="O88" s="26" t="str">
        <f aca="true">IF(OR(I88="",L88&lt;&gt;"Ativo"),"",IF(MONTH(I88)=MONTH(TODAY()),"Sim",""))</f>
        <v/>
      </c>
      <c r="P88" s="26" t="str">
        <f aca="true">IF(OR(G88="",L88&lt;&gt;"Ativo"),"",IF(TODAY()-G88&gt;=90,"Efetivado",IF(G88+89-TODAY()&lt;=15,"Vence em "&amp;TEXT(G88+89,"dd/mm"),"Até "&amp;TEXT(G88+89,"dd/mm"))))</f>
        <v/>
      </c>
    </row>
    <row r="89" customFormat="false" ht="15" hidden="false" customHeight="false" outlineLevel="0" collapsed="false">
      <c r="B89" s="20"/>
      <c r="C89" s="21"/>
      <c r="D89" s="21"/>
      <c r="E89" s="21"/>
      <c r="F89" s="21"/>
      <c r="G89" s="22"/>
      <c r="H89" s="23"/>
      <c r="I89" s="22"/>
      <c r="J89" s="21"/>
      <c r="K89" s="21"/>
      <c r="L89" s="20"/>
      <c r="M89" s="24" t="str">
        <f aca="true">IF(G89="","",YEARFRAC(G89,TODAY()))</f>
        <v/>
      </c>
      <c r="N89" s="25" t="str">
        <f aca="true">IF(I89="","",DATEDIF(I89,TODAY(),"y"))</f>
        <v/>
      </c>
      <c r="O89" s="26" t="str">
        <f aca="true">IF(OR(I89="",L89&lt;&gt;"Ativo"),"",IF(MONTH(I89)=MONTH(TODAY()),"Sim",""))</f>
        <v/>
      </c>
      <c r="P89" s="26" t="str">
        <f aca="true">IF(OR(G89="",L89&lt;&gt;"Ativo"),"",IF(TODAY()-G89&gt;=90,"Efetivado",IF(G89+89-TODAY()&lt;=15,"Vence em "&amp;TEXT(G89+89,"dd/mm"),"Até "&amp;TEXT(G89+89,"dd/mm"))))</f>
        <v/>
      </c>
    </row>
    <row r="90" customFormat="false" ht="15" hidden="false" customHeight="false" outlineLevel="0" collapsed="false">
      <c r="B90" s="29"/>
      <c r="C90" s="30"/>
      <c r="D90" s="30"/>
      <c r="E90" s="30"/>
      <c r="F90" s="30"/>
      <c r="G90" s="31"/>
      <c r="H90" s="32"/>
      <c r="I90" s="31"/>
      <c r="J90" s="30"/>
      <c r="K90" s="30"/>
      <c r="L90" s="29"/>
      <c r="M90" s="24" t="str">
        <f aca="true">IF(G90="","",YEARFRAC(G90,TODAY()))</f>
        <v/>
      </c>
      <c r="N90" s="25" t="str">
        <f aca="true">IF(I90="","",DATEDIF(I90,TODAY(),"y"))</f>
        <v/>
      </c>
      <c r="O90" s="26" t="str">
        <f aca="true">IF(OR(I90="",L90&lt;&gt;"Ativo"),"",IF(MONTH(I90)=MONTH(TODAY()),"Sim",""))</f>
        <v/>
      </c>
      <c r="P90" s="26" t="str">
        <f aca="true">IF(OR(G90="",L90&lt;&gt;"Ativo"),"",IF(TODAY()-G90&gt;=90,"Efetivado",IF(G90+89-TODAY()&lt;=15,"Vence em "&amp;TEXT(G90+89,"dd/mm"),"Até "&amp;TEXT(G90+89,"dd/mm"))))</f>
        <v/>
      </c>
    </row>
    <row r="91" customFormat="false" ht="15" hidden="false" customHeight="false" outlineLevel="0" collapsed="false">
      <c r="B91" s="20"/>
      <c r="C91" s="21"/>
      <c r="D91" s="21"/>
      <c r="E91" s="21"/>
      <c r="F91" s="21"/>
      <c r="G91" s="22"/>
      <c r="H91" s="23"/>
      <c r="I91" s="22"/>
      <c r="J91" s="21"/>
      <c r="K91" s="21"/>
      <c r="L91" s="20"/>
      <c r="M91" s="24" t="str">
        <f aca="true">IF(G91="","",YEARFRAC(G91,TODAY()))</f>
        <v/>
      </c>
      <c r="N91" s="25" t="str">
        <f aca="true">IF(I91="","",DATEDIF(I91,TODAY(),"y"))</f>
        <v/>
      </c>
      <c r="O91" s="26" t="str">
        <f aca="true">IF(OR(I91="",L91&lt;&gt;"Ativo"),"",IF(MONTH(I91)=MONTH(TODAY()),"Sim",""))</f>
        <v/>
      </c>
      <c r="P91" s="26" t="str">
        <f aca="true">IF(OR(G91="",L91&lt;&gt;"Ativo"),"",IF(TODAY()-G91&gt;=90,"Efetivado",IF(G91+89-TODAY()&lt;=15,"Vence em "&amp;TEXT(G91+89,"dd/mm"),"Até "&amp;TEXT(G91+89,"dd/mm"))))</f>
        <v/>
      </c>
    </row>
    <row r="92" customFormat="false" ht="15" hidden="false" customHeight="false" outlineLevel="0" collapsed="false">
      <c r="B92" s="29"/>
      <c r="C92" s="30"/>
      <c r="D92" s="30"/>
      <c r="E92" s="30"/>
      <c r="F92" s="30"/>
      <c r="G92" s="31"/>
      <c r="H92" s="32"/>
      <c r="I92" s="31"/>
      <c r="J92" s="30"/>
      <c r="K92" s="30"/>
      <c r="L92" s="29"/>
      <c r="M92" s="24" t="str">
        <f aca="true">IF(G92="","",YEARFRAC(G92,TODAY()))</f>
        <v/>
      </c>
      <c r="N92" s="25" t="str">
        <f aca="true">IF(I92="","",DATEDIF(I92,TODAY(),"y"))</f>
        <v/>
      </c>
      <c r="O92" s="26" t="str">
        <f aca="true">IF(OR(I92="",L92&lt;&gt;"Ativo"),"",IF(MONTH(I92)=MONTH(TODAY()),"Sim",""))</f>
        <v/>
      </c>
      <c r="P92" s="26" t="str">
        <f aca="true">IF(OR(G92="",L92&lt;&gt;"Ativo"),"",IF(TODAY()-G92&gt;=90,"Efetivado",IF(G92+89-TODAY()&lt;=15,"Vence em "&amp;TEXT(G92+89,"dd/mm"),"Até "&amp;TEXT(G92+89,"dd/mm"))))</f>
        <v/>
      </c>
    </row>
    <row r="93" customFormat="false" ht="15" hidden="false" customHeight="false" outlineLevel="0" collapsed="false">
      <c r="B93" s="20"/>
      <c r="C93" s="21"/>
      <c r="D93" s="21"/>
      <c r="E93" s="21"/>
      <c r="F93" s="21"/>
      <c r="G93" s="22"/>
      <c r="H93" s="23"/>
      <c r="I93" s="22"/>
      <c r="J93" s="21"/>
      <c r="K93" s="21"/>
      <c r="L93" s="20"/>
      <c r="M93" s="24" t="str">
        <f aca="true">IF(G93="","",YEARFRAC(G93,TODAY()))</f>
        <v/>
      </c>
      <c r="N93" s="25" t="str">
        <f aca="true">IF(I93="","",DATEDIF(I93,TODAY(),"y"))</f>
        <v/>
      </c>
      <c r="O93" s="26" t="str">
        <f aca="true">IF(OR(I93="",L93&lt;&gt;"Ativo"),"",IF(MONTH(I93)=MONTH(TODAY()),"Sim",""))</f>
        <v/>
      </c>
      <c r="P93" s="26" t="str">
        <f aca="true">IF(OR(G93="",L93&lt;&gt;"Ativo"),"",IF(TODAY()-G93&gt;=90,"Efetivado",IF(G93+89-TODAY()&lt;=15,"Vence em "&amp;TEXT(G93+89,"dd/mm"),"Até "&amp;TEXT(G93+89,"dd/mm"))))</f>
        <v/>
      </c>
    </row>
    <row r="94" customFormat="false" ht="15" hidden="false" customHeight="false" outlineLevel="0" collapsed="false">
      <c r="B94" s="29"/>
      <c r="C94" s="30"/>
      <c r="D94" s="30"/>
      <c r="E94" s="30"/>
      <c r="F94" s="30"/>
      <c r="G94" s="31"/>
      <c r="H94" s="32"/>
      <c r="I94" s="31"/>
      <c r="J94" s="30"/>
      <c r="K94" s="30"/>
      <c r="L94" s="29"/>
      <c r="M94" s="24" t="str">
        <f aca="true">IF(G94="","",YEARFRAC(G94,TODAY()))</f>
        <v/>
      </c>
      <c r="N94" s="25" t="str">
        <f aca="true">IF(I94="","",DATEDIF(I94,TODAY(),"y"))</f>
        <v/>
      </c>
      <c r="O94" s="26" t="str">
        <f aca="true">IF(OR(I94="",L94&lt;&gt;"Ativo"),"",IF(MONTH(I94)=MONTH(TODAY()),"Sim",""))</f>
        <v/>
      </c>
      <c r="P94" s="26" t="str">
        <f aca="true">IF(OR(G94="",L94&lt;&gt;"Ativo"),"",IF(TODAY()-G94&gt;=90,"Efetivado",IF(G94+89-TODAY()&lt;=15,"Vence em "&amp;TEXT(G94+89,"dd/mm"),"Até "&amp;TEXT(G94+89,"dd/mm"))))</f>
        <v/>
      </c>
    </row>
    <row r="95" customFormat="false" ht="15" hidden="false" customHeight="false" outlineLevel="0" collapsed="false">
      <c r="B95" s="20"/>
      <c r="C95" s="21"/>
      <c r="D95" s="21"/>
      <c r="E95" s="21"/>
      <c r="F95" s="21"/>
      <c r="G95" s="22"/>
      <c r="H95" s="23"/>
      <c r="I95" s="22"/>
      <c r="J95" s="21"/>
      <c r="K95" s="21"/>
      <c r="L95" s="20"/>
      <c r="M95" s="24" t="str">
        <f aca="true">IF(G95="","",YEARFRAC(G95,TODAY()))</f>
        <v/>
      </c>
      <c r="N95" s="25" t="str">
        <f aca="true">IF(I95="","",DATEDIF(I95,TODAY(),"y"))</f>
        <v/>
      </c>
      <c r="O95" s="26" t="str">
        <f aca="true">IF(OR(I95="",L95&lt;&gt;"Ativo"),"",IF(MONTH(I95)=MONTH(TODAY()),"Sim",""))</f>
        <v/>
      </c>
      <c r="P95" s="26" t="str">
        <f aca="true">IF(OR(G95="",L95&lt;&gt;"Ativo"),"",IF(TODAY()-G95&gt;=90,"Efetivado",IF(G95+89-TODAY()&lt;=15,"Vence em "&amp;TEXT(G95+89,"dd/mm"),"Até "&amp;TEXT(G95+89,"dd/mm"))))</f>
        <v/>
      </c>
    </row>
    <row r="96" customFormat="false" ht="15" hidden="false" customHeight="false" outlineLevel="0" collapsed="false">
      <c r="B96" s="29"/>
      <c r="C96" s="30"/>
      <c r="D96" s="30"/>
      <c r="E96" s="30"/>
      <c r="F96" s="30"/>
      <c r="G96" s="31"/>
      <c r="H96" s="32"/>
      <c r="I96" s="31"/>
      <c r="J96" s="30"/>
      <c r="K96" s="30"/>
      <c r="L96" s="29"/>
      <c r="M96" s="24" t="str">
        <f aca="true">IF(G96="","",YEARFRAC(G96,TODAY()))</f>
        <v/>
      </c>
      <c r="N96" s="25" t="str">
        <f aca="true">IF(I96="","",DATEDIF(I96,TODAY(),"y"))</f>
        <v/>
      </c>
      <c r="O96" s="26" t="str">
        <f aca="true">IF(OR(I96="",L96&lt;&gt;"Ativo"),"",IF(MONTH(I96)=MONTH(TODAY()),"Sim",""))</f>
        <v/>
      </c>
      <c r="P96" s="26" t="str">
        <f aca="true">IF(OR(G96="",L96&lt;&gt;"Ativo"),"",IF(TODAY()-G96&gt;=90,"Efetivado",IF(G96+89-TODAY()&lt;=15,"Vence em "&amp;TEXT(G96+89,"dd/mm"),"Até "&amp;TEXT(G96+89,"dd/mm"))))</f>
        <v/>
      </c>
    </row>
    <row r="97" customFormat="false" ht="15" hidden="false" customHeight="false" outlineLevel="0" collapsed="false">
      <c r="B97" s="20"/>
      <c r="C97" s="21"/>
      <c r="D97" s="21"/>
      <c r="E97" s="21"/>
      <c r="F97" s="21"/>
      <c r="G97" s="22"/>
      <c r="H97" s="23"/>
      <c r="I97" s="22"/>
      <c r="J97" s="21"/>
      <c r="K97" s="21"/>
      <c r="L97" s="20"/>
      <c r="M97" s="24" t="str">
        <f aca="true">IF(G97="","",YEARFRAC(G97,TODAY()))</f>
        <v/>
      </c>
      <c r="N97" s="25" t="str">
        <f aca="true">IF(I97="","",DATEDIF(I97,TODAY(),"y"))</f>
        <v/>
      </c>
      <c r="O97" s="26" t="str">
        <f aca="true">IF(OR(I97="",L97&lt;&gt;"Ativo"),"",IF(MONTH(I97)=MONTH(TODAY()),"Sim",""))</f>
        <v/>
      </c>
      <c r="P97" s="26" t="str">
        <f aca="true">IF(OR(G97="",L97&lt;&gt;"Ativo"),"",IF(TODAY()-G97&gt;=90,"Efetivado",IF(G97+89-TODAY()&lt;=15,"Vence em "&amp;TEXT(G97+89,"dd/mm"),"Até "&amp;TEXT(G97+89,"dd/mm"))))</f>
        <v/>
      </c>
    </row>
    <row r="98" customFormat="false" ht="15" hidden="false" customHeight="false" outlineLevel="0" collapsed="false">
      <c r="B98" s="29"/>
      <c r="C98" s="30"/>
      <c r="D98" s="30"/>
      <c r="E98" s="30"/>
      <c r="F98" s="30"/>
      <c r="G98" s="31"/>
      <c r="H98" s="32"/>
      <c r="I98" s="31"/>
      <c r="J98" s="30"/>
      <c r="K98" s="30"/>
      <c r="L98" s="29"/>
      <c r="M98" s="24" t="str">
        <f aca="true">IF(G98="","",YEARFRAC(G98,TODAY()))</f>
        <v/>
      </c>
      <c r="N98" s="25" t="str">
        <f aca="true">IF(I98="","",DATEDIF(I98,TODAY(),"y"))</f>
        <v/>
      </c>
      <c r="O98" s="26" t="str">
        <f aca="true">IF(OR(I98="",L98&lt;&gt;"Ativo"),"",IF(MONTH(I98)=MONTH(TODAY()),"Sim",""))</f>
        <v/>
      </c>
      <c r="P98" s="26" t="str">
        <f aca="true">IF(OR(G98="",L98&lt;&gt;"Ativo"),"",IF(TODAY()-G98&gt;=90,"Efetivado",IF(G98+89-TODAY()&lt;=15,"Vence em "&amp;TEXT(G98+89,"dd/mm"),"Até "&amp;TEXT(G98+89,"dd/mm"))))</f>
        <v/>
      </c>
    </row>
    <row r="99" customFormat="false" ht="15" hidden="false" customHeight="false" outlineLevel="0" collapsed="false">
      <c r="B99" s="20"/>
      <c r="C99" s="21"/>
      <c r="D99" s="21"/>
      <c r="E99" s="21"/>
      <c r="F99" s="21"/>
      <c r="G99" s="22"/>
      <c r="H99" s="23"/>
      <c r="I99" s="22"/>
      <c r="J99" s="21"/>
      <c r="K99" s="21"/>
      <c r="L99" s="20"/>
      <c r="M99" s="24" t="str">
        <f aca="true">IF(G99="","",YEARFRAC(G99,TODAY()))</f>
        <v/>
      </c>
      <c r="N99" s="25" t="str">
        <f aca="true">IF(I99="","",DATEDIF(I99,TODAY(),"y"))</f>
        <v/>
      </c>
      <c r="O99" s="26" t="str">
        <f aca="true">IF(OR(I99="",L99&lt;&gt;"Ativo"),"",IF(MONTH(I99)=MONTH(TODAY()),"Sim",""))</f>
        <v/>
      </c>
      <c r="P99" s="26" t="str">
        <f aca="true">IF(OR(G99="",L99&lt;&gt;"Ativo"),"",IF(TODAY()-G99&gt;=90,"Efetivado",IF(G99+89-TODAY()&lt;=15,"Vence em "&amp;TEXT(G99+89,"dd/mm"),"Até "&amp;TEXT(G99+89,"dd/mm"))))</f>
        <v/>
      </c>
    </row>
    <row r="100" customFormat="false" ht="15" hidden="false" customHeight="false" outlineLevel="0" collapsed="false">
      <c r="B100" s="29"/>
      <c r="C100" s="30"/>
      <c r="D100" s="30"/>
      <c r="E100" s="30"/>
      <c r="F100" s="30"/>
      <c r="G100" s="31"/>
      <c r="H100" s="32"/>
      <c r="I100" s="31"/>
      <c r="J100" s="30"/>
      <c r="K100" s="30"/>
      <c r="L100" s="29"/>
      <c r="M100" s="24" t="str">
        <f aca="true">IF(G100="","",YEARFRAC(G100,TODAY()))</f>
        <v/>
      </c>
      <c r="N100" s="25" t="str">
        <f aca="true">IF(I100="","",DATEDIF(I100,TODAY(),"y"))</f>
        <v/>
      </c>
      <c r="O100" s="26" t="str">
        <f aca="true">IF(OR(I100="",L100&lt;&gt;"Ativo"),"",IF(MONTH(I100)=MONTH(TODAY()),"Sim",""))</f>
        <v/>
      </c>
      <c r="P100" s="26" t="str">
        <f aca="true">IF(OR(G100="",L100&lt;&gt;"Ativo"),"",IF(TODAY()-G100&gt;=90,"Efetivado",IF(G100+89-TODAY()&lt;=15,"Vence em "&amp;TEXT(G100+89,"dd/mm"),"Até "&amp;TEXT(G100+89,"dd/mm"))))</f>
        <v/>
      </c>
    </row>
    <row r="101" customFormat="false" ht="15" hidden="false" customHeight="false" outlineLevel="0" collapsed="false">
      <c r="B101" s="20"/>
      <c r="C101" s="21"/>
      <c r="D101" s="21"/>
      <c r="E101" s="21"/>
      <c r="F101" s="21"/>
      <c r="G101" s="22"/>
      <c r="H101" s="23"/>
      <c r="I101" s="22"/>
      <c r="J101" s="21"/>
      <c r="K101" s="21"/>
      <c r="L101" s="20"/>
      <c r="M101" s="24" t="str">
        <f aca="true">IF(G101="","",YEARFRAC(G101,TODAY()))</f>
        <v/>
      </c>
      <c r="N101" s="25" t="str">
        <f aca="true">IF(I101="","",DATEDIF(I101,TODAY(),"y"))</f>
        <v/>
      </c>
      <c r="O101" s="26" t="str">
        <f aca="true">IF(OR(I101="",L101&lt;&gt;"Ativo"),"",IF(MONTH(I101)=MONTH(TODAY()),"Sim",""))</f>
        <v/>
      </c>
      <c r="P101" s="26" t="str">
        <f aca="true">IF(OR(G101="",L101&lt;&gt;"Ativo"),"",IF(TODAY()-G101&gt;=90,"Efetivado",IF(G101+89-TODAY()&lt;=15,"Vence em "&amp;TEXT(G101+89,"dd/mm"),"Até "&amp;TEXT(G101+89,"dd/mm"))))</f>
        <v/>
      </c>
    </row>
    <row r="102" customFormat="false" ht="15" hidden="false" customHeight="false" outlineLevel="0" collapsed="false">
      <c r="B102" s="29"/>
      <c r="C102" s="30"/>
      <c r="D102" s="30"/>
      <c r="E102" s="30"/>
      <c r="F102" s="30"/>
      <c r="G102" s="31"/>
      <c r="H102" s="32"/>
      <c r="I102" s="31"/>
      <c r="J102" s="30"/>
      <c r="K102" s="30"/>
      <c r="L102" s="29"/>
      <c r="M102" s="24" t="str">
        <f aca="true">IF(G102="","",YEARFRAC(G102,TODAY()))</f>
        <v/>
      </c>
      <c r="N102" s="25" t="str">
        <f aca="true">IF(I102="","",DATEDIF(I102,TODAY(),"y"))</f>
        <v/>
      </c>
      <c r="O102" s="26" t="str">
        <f aca="true">IF(OR(I102="",L102&lt;&gt;"Ativo"),"",IF(MONTH(I102)=MONTH(TODAY()),"Sim",""))</f>
        <v/>
      </c>
      <c r="P102" s="26" t="str">
        <f aca="true">IF(OR(G102="",L102&lt;&gt;"Ativo"),"",IF(TODAY()-G102&gt;=90,"Efetivado",IF(G102+89-TODAY()&lt;=15,"Vence em "&amp;TEXT(G102+89,"dd/mm"),"Até "&amp;TEXT(G102+89,"dd/mm"))))</f>
        <v/>
      </c>
    </row>
    <row r="103" customFormat="false" ht="15" hidden="false" customHeight="false" outlineLevel="0" collapsed="false">
      <c r="B103" s="20"/>
      <c r="C103" s="21"/>
      <c r="D103" s="21"/>
      <c r="E103" s="21"/>
      <c r="F103" s="21"/>
      <c r="G103" s="22"/>
      <c r="H103" s="23"/>
      <c r="I103" s="22"/>
      <c r="J103" s="21"/>
      <c r="K103" s="21"/>
      <c r="L103" s="20"/>
      <c r="M103" s="24" t="str">
        <f aca="true">IF(G103="","",YEARFRAC(G103,TODAY()))</f>
        <v/>
      </c>
      <c r="N103" s="25" t="str">
        <f aca="true">IF(I103="","",DATEDIF(I103,TODAY(),"y"))</f>
        <v/>
      </c>
      <c r="O103" s="26" t="str">
        <f aca="true">IF(OR(I103="",L103&lt;&gt;"Ativo"),"",IF(MONTH(I103)=MONTH(TODAY()),"Sim",""))</f>
        <v/>
      </c>
      <c r="P103" s="26" t="str">
        <f aca="true">IF(OR(G103="",L103&lt;&gt;"Ativo"),"",IF(TODAY()-G103&gt;=90,"Efetivado",IF(G103+89-TODAY()&lt;=15,"Vence em "&amp;TEXT(G103+89,"dd/mm"),"Até "&amp;TEXT(G103+89,"dd/mm"))))</f>
        <v/>
      </c>
    </row>
    <row r="104" customFormat="false" ht="15" hidden="false" customHeight="false" outlineLevel="0" collapsed="false">
      <c r="B104" s="29"/>
      <c r="C104" s="30"/>
      <c r="D104" s="30"/>
      <c r="E104" s="30"/>
      <c r="F104" s="30"/>
      <c r="G104" s="31"/>
      <c r="H104" s="32"/>
      <c r="I104" s="31"/>
      <c r="J104" s="30"/>
      <c r="K104" s="30"/>
      <c r="L104" s="29"/>
      <c r="M104" s="24" t="str">
        <f aca="true">IF(G104="","",YEARFRAC(G104,TODAY()))</f>
        <v/>
      </c>
      <c r="N104" s="25" t="str">
        <f aca="true">IF(I104="","",DATEDIF(I104,TODAY(),"y"))</f>
        <v/>
      </c>
      <c r="O104" s="26" t="str">
        <f aca="true">IF(OR(I104="",L104&lt;&gt;"Ativo"),"",IF(MONTH(I104)=MONTH(TODAY()),"Sim",""))</f>
        <v/>
      </c>
      <c r="P104" s="26" t="str">
        <f aca="true">IF(OR(G104="",L104&lt;&gt;"Ativo"),"",IF(TODAY()-G104&gt;=90,"Efetivado",IF(G104+89-TODAY()&lt;=15,"Vence em "&amp;TEXT(G104+89,"dd/mm"),"Até "&amp;TEXT(G104+89,"dd/mm"))))</f>
        <v/>
      </c>
    </row>
    <row r="105" customFormat="false" ht="15" hidden="false" customHeight="false" outlineLevel="0" collapsed="false">
      <c r="B105" s="20"/>
      <c r="C105" s="21"/>
      <c r="D105" s="21"/>
      <c r="E105" s="21"/>
      <c r="F105" s="21"/>
      <c r="G105" s="22"/>
      <c r="H105" s="23"/>
      <c r="I105" s="22"/>
      <c r="J105" s="21"/>
      <c r="K105" s="21"/>
      <c r="L105" s="20"/>
      <c r="M105" s="24" t="str">
        <f aca="true">IF(G105="","",YEARFRAC(G105,TODAY()))</f>
        <v/>
      </c>
      <c r="N105" s="25" t="str">
        <f aca="true">IF(I105="","",DATEDIF(I105,TODAY(),"y"))</f>
        <v/>
      </c>
      <c r="O105" s="26" t="str">
        <f aca="true">IF(OR(I105="",L105&lt;&gt;"Ativo"),"",IF(MONTH(I105)=MONTH(TODAY()),"Sim",""))</f>
        <v/>
      </c>
      <c r="P105" s="26" t="str">
        <f aca="true">IF(OR(G105="",L105&lt;&gt;"Ativo"),"",IF(TODAY()-G105&gt;=90,"Efetivado",IF(G105+89-TODAY()&lt;=15,"Vence em "&amp;TEXT(G105+89,"dd/mm"),"Até "&amp;TEXT(G105+89,"dd/mm"))))</f>
        <v/>
      </c>
    </row>
    <row r="106" customFormat="false" ht="15" hidden="false" customHeight="false" outlineLevel="0" collapsed="false">
      <c r="B106" s="29"/>
      <c r="C106" s="30"/>
      <c r="D106" s="30"/>
      <c r="E106" s="30"/>
      <c r="F106" s="30"/>
      <c r="G106" s="31"/>
      <c r="H106" s="32"/>
      <c r="I106" s="31"/>
      <c r="J106" s="30"/>
      <c r="K106" s="30"/>
      <c r="L106" s="29"/>
      <c r="M106" s="24" t="str">
        <f aca="true">IF(G106="","",YEARFRAC(G106,TODAY()))</f>
        <v/>
      </c>
      <c r="N106" s="25" t="str">
        <f aca="true">IF(I106="","",DATEDIF(I106,TODAY(),"y"))</f>
        <v/>
      </c>
      <c r="O106" s="26" t="str">
        <f aca="true">IF(OR(I106="",L106&lt;&gt;"Ativo"),"",IF(MONTH(I106)=MONTH(TODAY()),"Sim",""))</f>
        <v/>
      </c>
      <c r="P106" s="26" t="str">
        <f aca="true">IF(OR(G106="",L106&lt;&gt;"Ativo"),"",IF(TODAY()-G106&gt;=90,"Efetivado",IF(G106+89-TODAY()&lt;=15,"Vence em "&amp;TEXT(G106+89,"dd/mm"),"Até "&amp;TEXT(G106+89,"dd/mm"))))</f>
        <v/>
      </c>
    </row>
    <row r="107" customFormat="false" ht="15" hidden="false" customHeight="false" outlineLevel="0" collapsed="false">
      <c r="B107" s="20"/>
      <c r="C107" s="21"/>
      <c r="D107" s="21"/>
      <c r="E107" s="21"/>
      <c r="F107" s="21"/>
      <c r="G107" s="22"/>
      <c r="H107" s="23"/>
      <c r="I107" s="22"/>
      <c r="J107" s="21"/>
      <c r="K107" s="21"/>
      <c r="L107" s="20"/>
      <c r="M107" s="24" t="str">
        <f aca="true">IF(G107="","",YEARFRAC(G107,TODAY()))</f>
        <v/>
      </c>
      <c r="N107" s="25" t="str">
        <f aca="true">IF(I107="","",DATEDIF(I107,TODAY(),"y"))</f>
        <v/>
      </c>
      <c r="O107" s="26" t="str">
        <f aca="true">IF(OR(I107="",L107&lt;&gt;"Ativo"),"",IF(MONTH(I107)=MONTH(TODAY()),"Sim",""))</f>
        <v/>
      </c>
      <c r="P107" s="26" t="str">
        <f aca="true">IF(OR(G107="",L107&lt;&gt;"Ativo"),"",IF(TODAY()-G107&gt;=90,"Efetivado",IF(G107+89-TODAY()&lt;=15,"Vence em "&amp;TEXT(G107+89,"dd/mm"),"Até "&amp;TEXT(G107+89,"dd/mm"))))</f>
        <v/>
      </c>
    </row>
    <row r="108" customFormat="false" ht="15" hidden="false" customHeight="false" outlineLevel="0" collapsed="false">
      <c r="B108" s="29"/>
      <c r="C108" s="30"/>
      <c r="D108" s="30"/>
      <c r="E108" s="30"/>
      <c r="F108" s="30"/>
      <c r="G108" s="31"/>
      <c r="H108" s="32"/>
      <c r="I108" s="31"/>
      <c r="J108" s="30"/>
      <c r="K108" s="30"/>
      <c r="L108" s="29"/>
      <c r="M108" s="24" t="str">
        <f aca="true">IF(G108="","",YEARFRAC(G108,TODAY()))</f>
        <v/>
      </c>
      <c r="N108" s="25" t="str">
        <f aca="true">IF(I108="","",DATEDIF(I108,TODAY(),"y"))</f>
        <v/>
      </c>
      <c r="O108" s="26" t="str">
        <f aca="true">IF(OR(I108="",L108&lt;&gt;"Ativo"),"",IF(MONTH(I108)=MONTH(TODAY()),"Sim",""))</f>
        <v/>
      </c>
      <c r="P108" s="26" t="str">
        <f aca="true">IF(OR(G108="",L108&lt;&gt;"Ativo"),"",IF(TODAY()-G108&gt;=90,"Efetivado",IF(G108+89-TODAY()&lt;=15,"Vence em "&amp;TEXT(G108+89,"dd/mm"),"Até "&amp;TEXT(G108+89,"dd/mm"))))</f>
        <v/>
      </c>
    </row>
    <row r="109" customFormat="false" ht="15" hidden="false" customHeight="false" outlineLevel="0" collapsed="false">
      <c r="B109" s="20"/>
      <c r="C109" s="21"/>
      <c r="D109" s="21"/>
      <c r="E109" s="21"/>
      <c r="F109" s="21"/>
      <c r="G109" s="22"/>
      <c r="H109" s="23"/>
      <c r="I109" s="22"/>
      <c r="J109" s="21"/>
      <c r="K109" s="21"/>
      <c r="L109" s="20"/>
      <c r="M109" s="24" t="str">
        <f aca="true">IF(G109="","",YEARFRAC(G109,TODAY()))</f>
        <v/>
      </c>
      <c r="N109" s="25" t="str">
        <f aca="true">IF(I109="","",DATEDIF(I109,TODAY(),"y"))</f>
        <v/>
      </c>
      <c r="O109" s="26" t="str">
        <f aca="true">IF(OR(I109="",L109&lt;&gt;"Ativo"),"",IF(MONTH(I109)=MONTH(TODAY()),"Sim",""))</f>
        <v/>
      </c>
      <c r="P109" s="26" t="str">
        <f aca="true">IF(OR(G109="",L109&lt;&gt;"Ativo"),"",IF(TODAY()-G109&gt;=90,"Efetivado",IF(G109+89-TODAY()&lt;=15,"Vence em "&amp;TEXT(G109+89,"dd/mm"),"Até "&amp;TEXT(G109+89,"dd/mm"))))</f>
        <v/>
      </c>
    </row>
    <row r="110" customFormat="false" ht="15" hidden="false" customHeight="false" outlineLevel="0" collapsed="false">
      <c r="B110" s="29"/>
      <c r="C110" s="30"/>
      <c r="D110" s="30"/>
      <c r="E110" s="30"/>
      <c r="F110" s="30"/>
      <c r="G110" s="31"/>
      <c r="H110" s="32"/>
      <c r="I110" s="31"/>
      <c r="J110" s="30"/>
      <c r="K110" s="30"/>
      <c r="L110" s="29"/>
      <c r="M110" s="24" t="str">
        <f aca="true">IF(G110="","",YEARFRAC(G110,TODAY()))</f>
        <v/>
      </c>
      <c r="N110" s="25" t="str">
        <f aca="true">IF(I110="","",DATEDIF(I110,TODAY(),"y"))</f>
        <v/>
      </c>
      <c r="O110" s="26" t="str">
        <f aca="true">IF(OR(I110="",L110&lt;&gt;"Ativo"),"",IF(MONTH(I110)=MONTH(TODAY()),"Sim",""))</f>
        <v/>
      </c>
      <c r="P110" s="26" t="str">
        <f aca="true">IF(OR(G110="",L110&lt;&gt;"Ativo"),"",IF(TODAY()-G110&gt;=90,"Efetivado",IF(G110+89-TODAY()&lt;=15,"Vence em "&amp;TEXT(G110+89,"dd/mm"),"Até "&amp;TEXT(G110+89,"dd/mm"))))</f>
        <v/>
      </c>
    </row>
    <row r="111" customFormat="false" ht="15" hidden="false" customHeight="false" outlineLevel="0" collapsed="false">
      <c r="B111" s="20"/>
      <c r="C111" s="21"/>
      <c r="D111" s="21"/>
      <c r="E111" s="21"/>
      <c r="F111" s="21"/>
      <c r="G111" s="22"/>
      <c r="H111" s="23"/>
      <c r="I111" s="22"/>
      <c r="J111" s="21"/>
      <c r="K111" s="21"/>
      <c r="L111" s="20"/>
      <c r="M111" s="24" t="str">
        <f aca="true">IF(G111="","",YEARFRAC(G111,TODAY()))</f>
        <v/>
      </c>
      <c r="N111" s="25" t="str">
        <f aca="true">IF(I111="","",DATEDIF(I111,TODAY(),"y"))</f>
        <v/>
      </c>
      <c r="O111" s="26" t="str">
        <f aca="true">IF(OR(I111="",L111&lt;&gt;"Ativo"),"",IF(MONTH(I111)=MONTH(TODAY()),"Sim",""))</f>
        <v/>
      </c>
      <c r="P111" s="26" t="str">
        <f aca="true">IF(OR(G111="",L111&lt;&gt;"Ativo"),"",IF(TODAY()-G111&gt;=90,"Efetivado",IF(G111+89-TODAY()&lt;=15,"Vence em "&amp;TEXT(G111+89,"dd/mm"),"Até "&amp;TEXT(G111+89,"dd/mm"))))</f>
        <v/>
      </c>
    </row>
    <row r="112" customFormat="false" ht="15" hidden="false" customHeight="false" outlineLevel="0" collapsed="false">
      <c r="B112" s="29"/>
      <c r="C112" s="30"/>
      <c r="D112" s="30"/>
      <c r="E112" s="30"/>
      <c r="F112" s="30"/>
      <c r="G112" s="31"/>
      <c r="H112" s="32"/>
      <c r="I112" s="31"/>
      <c r="J112" s="30"/>
      <c r="K112" s="30"/>
      <c r="L112" s="29"/>
      <c r="M112" s="24" t="str">
        <f aca="true">IF(G112="","",YEARFRAC(G112,TODAY()))</f>
        <v/>
      </c>
      <c r="N112" s="25" t="str">
        <f aca="true">IF(I112="","",DATEDIF(I112,TODAY(),"y"))</f>
        <v/>
      </c>
      <c r="O112" s="26" t="str">
        <f aca="true">IF(OR(I112="",L112&lt;&gt;"Ativo"),"",IF(MONTH(I112)=MONTH(TODAY()),"Sim",""))</f>
        <v/>
      </c>
      <c r="P112" s="26" t="str">
        <f aca="true">IF(OR(G112="",L112&lt;&gt;"Ativo"),"",IF(TODAY()-G112&gt;=90,"Efetivado",IF(G112+89-TODAY()&lt;=15,"Vence em "&amp;TEXT(G112+89,"dd/mm"),"Até "&amp;TEXT(G112+89,"dd/mm"))))</f>
        <v/>
      </c>
    </row>
  </sheetData>
  <autoFilter ref="B12:P112"/>
  <mergeCells count="14">
    <mergeCell ref="B2:P2"/>
    <mergeCell ref="B3:P3"/>
    <mergeCell ref="B5:C5"/>
    <mergeCell ref="D5:E5"/>
    <mergeCell ref="F5:G5"/>
    <mergeCell ref="H5:J5"/>
    <mergeCell ref="K5:L5"/>
    <mergeCell ref="M5:O5"/>
    <mergeCell ref="B6:C7"/>
    <mergeCell ref="D6:E7"/>
    <mergeCell ref="F6:G7"/>
    <mergeCell ref="H6:J7"/>
    <mergeCell ref="K6:L7"/>
    <mergeCell ref="M6:O7"/>
  </mergeCells>
  <conditionalFormatting sqref="L13:L112">
    <cfRule type="expression" priority="2" aboveAverage="0" equalAverage="0" bottom="0" percent="0" rank="0" text="" dxfId="14">
      <formula>L13="Ativo"</formula>
    </cfRule>
    <cfRule type="expression" priority="3" aboveAverage="0" equalAverage="0" bottom="0" percent="0" rank="0" text="" dxfId="15">
      <formula>L13="Férias"</formula>
    </cfRule>
    <cfRule type="expression" priority="4" aboveAverage="0" equalAverage="0" bottom="0" percent="0" rank="0" text="" dxfId="16">
      <formula>L13="Afastado"</formula>
    </cfRule>
    <cfRule type="expression" priority="5" aboveAverage="0" equalAverage="0" bottom="0" percent="0" rank="0" text="" dxfId="17">
      <formula>L13="Desligado"</formula>
    </cfRule>
  </conditionalFormatting>
  <conditionalFormatting sqref="B13:K112">
    <cfRule type="expression" priority="6" aboveAverage="0" equalAverage="0" bottom="0" percent="0" rank="0" text="" dxfId="18">
      <formula>$L13="Desligado"</formula>
    </cfRule>
  </conditionalFormatting>
  <conditionalFormatting sqref="P13:P112">
    <cfRule type="expression" priority="7" aboveAverage="0" equalAverage="0" bottom="0" percent="0" rank="0" text="" dxfId="19">
      <formula>LEFT(P13,5)="Vence"</formula>
    </cfRule>
  </conditionalFormatting>
  <conditionalFormatting sqref="O13:O112">
    <cfRule type="expression" priority="8" aboveAverage="0" equalAverage="0" bottom="0" percent="0" rank="0" text="" dxfId="20">
      <formula>O13&lt;&gt;""</formula>
    </cfRule>
  </conditionalFormatting>
  <dataValidations count="2">
    <dataValidation allowBlank="true" error="Escolha um item da lista." errorStyle="stop" errorTitle="Valor inválido" operator="between" showDropDown="false" showErrorMessage="false" showInputMessage="false" sqref="L13:L112" type="list">
      <formula1>"Ativo,Férias,Afastado,Desligado"</formula1>
      <formula2>0</formula2>
    </dataValidation>
    <dataValidation allowBlank="true" error="Escolha um item da lista." errorStyle="stop" errorTitle="Valor inválido" operator="between" showDropDown="false" showErrorMessage="false" showInputMessage="false" sqref="F13:F112" type="list">
      <formula1>"Administrativo,Comercial,Financeiro,Operacional,Logística,RH,TI,Atendimento,Diretoria"</formula1>
      <formula2>0</formula2>
    </dataValidation>
  </dataValidation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6B7C77"/>
    <pageSetUpPr fitToPage="true"/>
  </sheetPr>
  <dimension ref="B1:C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"/>
    <col collapsed="false" customWidth="true" hidden="false" outlineLevel="0" max="2" min="2" style="1" width="5"/>
    <col collapsed="false" customWidth="true" hidden="false" outlineLevel="0" max="3" min="3" style="1" width="95"/>
  </cols>
  <sheetData>
    <row r="1" customFormat="false" ht="7.5" hidden="false" customHeight="true" outlineLevel="0" collapsed="false"/>
    <row r="2" customFormat="false" ht="33.75" hidden="false" customHeight="true" outlineLevel="0" collapsed="false">
      <c r="B2" s="2" t="s">
        <v>99</v>
      </c>
      <c r="C2" s="2"/>
    </row>
    <row r="3" customFormat="false" ht="21.75" hidden="false" customHeight="true" outlineLevel="0" collapsed="false">
      <c r="B3" s="3" t="s">
        <v>0</v>
      </c>
      <c r="C3" s="3"/>
    </row>
    <row r="5" customFormat="false" ht="15" hidden="false" customHeight="false" outlineLevel="0" collapsed="false">
      <c r="B5" s="33" t="s">
        <v>100</v>
      </c>
    </row>
    <row r="6" customFormat="false" ht="19.5" hidden="false" customHeight="true" outlineLevel="0" collapsed="false">
      <c r="B6" s="34" t="n">
        <v>1</v>
      </c>
      <c r="C6" s="35" t="s">
        <v>101</v>
      </c>
    </row>
    <row r="7" customFormat="false" ht="19.5" hidden="false" customHeight="true" outlineLevel="0" collapsed="false">
      <c r="B7" s="34" t="n">
        <v>2</v>
      </c>
      <c r="C7" s="35" t="s">
        <v>102</v>
      </c>
    </row>
    <row r="8" customFormat="false" ht="19.5" hidden="false" customHeight="true" outlineLevel="0" collapsed="false">
      <c r="B8" s="34" t="n">
        <v>3</v>
      </c>
      <c r="C8" s="35" t="s">
        <v>103</v>
      </c>
    </row>
    <row r="9" customFormat="false" ht="19.5" hidden="false" customHeight="true" outlineLevel="0" collapsed="false">
      <c r="B9" s="34" t="n">
        <v>4</v>
      </c>
      <c r="C9" s="35" t="s">
        <v>104</v>
      </c>
    </row>
    <row r="10" customFormat="false" ht="19.5" hidden="false" customHeight="true" outlineLevel="0" collapsed="false">
      <c r="B10" s="34" t="n">
        <v>5</v>
      </c>
      <c r="C10" s="35" t="s">
        <v>105</v>
      </c>
    </row>
    <row r="12" customFormat="false" ht="15" hidden="false" customHeight="false" outlineLevel="0" collapsed="false">
      <c r="B12" s="33" t="s">
        <v>106</v>
      </c>
    </row>
    <row r="13" customFormat="false" ht="15" hidden="false" customHeight="false" outlineLevel="0" collapsed="false">
      <c r="B13" s="36"/>
      <c r="C13" s="37" t="s">
        <v>107</v>
      </c>
    </row>
    <row r="14" customFormat="false" ht="15" hidden="false" customHeight="false" outlineLevel="0" collapsed="false">
      <c r="B14" s="38"/>
      <c r="C14" s="37" t="s">
        <v>108</v>
      </c>
    </row>
    <row r="16" customFormat="false" ht="15" hidden="false" customHeight="false" outlineLevel="0" collapsed="false">
      <c r="B16" s="33" t="s">
        <v>109</v>
      </c>
    </row>
    <row r="17" customFormat="false" ht="30" hidden="false" customHeight="true" outlineLevel="0" collapsed="false">
      <c r="B17" s="39" t="s">
        <v>110</v>
      </c>
      <c r="C17" s="35" t="s">
        <v>111</v>
      </c>
    </row>
    <row r="18" customFormat="false" ht="19.5" hidden="false" customHeight="true" outlineLevel="0" collapsed="false">
      <c r="B18" s="39" t="s">
        <v>110</v>
      </c>
      <c r="C18" s="35" t="s">
        <v>112</v>
      </c>
    </row>
    <row r="19" customFormat="false" ht="19.5" hidden="false" customHeight="true" outlineLevel="0" collapsed="false">
      <c r="B19" s="39" t="s">
        <v>110</v>
      </c>
      <c r="C19" s="35" t="s">
        <v>113</v>
      </c>
    </row>
    <row r="21" customFormat="false" ht="15" hidden="false" customHeight="false" outlineLevel="0" collapsed="false">
      <c r="C21" s="40" t="s">
        <v>114</v>
      </c>
    </row>
  </sheetData>
  <mergeCells count="2">
    <mergeCell ref="B2:C2"/>
    <mergeCell ref="B3:C3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2026-10-18T19:01:41Z</dcterms:created>
  <dc:creator>openpyxl</dc:creator>
  <dc:description/>
  <dc:language>en-US</dc:language>
  <cp:lastModifiedBy/>
  <dcterms:modified xsi:type="dcterms:W3CDTF">2026-10-18T18:24:47Z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